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mc:AlternateContent xmlns:mc="http://schemas.openxmlformats.org/markup-compatibility/2006">
    <mc:Choice Requires="x15">
      <x15ac:absPath xmlns:x15ac="http://schemas.microsoft.com/office/spreadsheetml/2010/11/ac" url="\\nasdepartments\SharedValueCenter\Users\om4rr\000 המרכז לצמיחה פיננסית\תכנים_מרכז\חדשים להזנה\כלי לניהול תקציב\"/>
    </mc:Choice>
  </mc:AlternateContent>
  <bookViews>
    <workbookView xWindow="0" yWindow="0" windowWidth="25200" windowHeight="11196" activeTab="1"/>
  </bookViews>
  <sheets>
    <sheet name="קטגוריות" sheetId="19" state="hidden" r:id="rId1"/>
    <sheet name="הנחיות" sheetId="18" r:id="rId2"/>
    <sheet name="ניתוח הכנסות והוצאות" sheetId="1" r:id="rId3"/>
    <sheet name="בניית תקציב" sheetId="15" r:id="rId4"/>
    <sheet name="מעקב הוצאות" sheetId="16" r:id="rId5"/>
    <sheet name="ניהול תקציב" sheetId="17" r:id="rId6"/>
    <sheet name="קטגוריות וקטגוריות משנה" sheetId="4" state="hidden" r:id="rId7"/>
    <sheet name="רכב" sheetId="11" state="hidden" r:id="rId8"/>
    <sheet name="מחשבון חינוך" sheetId="5" state="hidden" r:id="rId9"/>
    <sheet name="מחשבון העשרה" sheetId="6" state="hidden" r:id="rId10"/>
    <sheet name="מזון" sheetId="8" state="hidden" r:id="rId11"/>
    <sheet name="מנויים" sheetId="7" state="hidden" r:id="rId12"/>
    <sheet name="בילויים ואירועים" sheetId="9" state="hidden" r:id="rId13"/>
    <sheet name="בריאות" sheetId="10" state="hidden" r:id="rId14"/>
    <sheet name="ביטוח" sheetId="12" state="hidden" r:id="rId15"/>
    <sheet name="קניות" sheetId="13" state="hidden" r:id="rId16"/>
    <sheet name="אנשי מקצוע" sheetId="14" state="hidden" r:id="rId17"/>
    <sheet name="Sheet1" sheetId="20" r:id="rId18"/>
  </sheets>
  <definedNames>
    <definedName name="אחזקת_רכב">'ניתוח הכנסות והוצאות'!$C$24</definedName>
    <definedName name="אנשי_מקצוע">'אנשי מקצוע'!$A$1</definedName>
    <definedName name="ביטוח">ביטוח!$A$1</definedName>
    <definedName name="ביטוחים">Table10[ביטוחים - לא כולל רכב]</definedName>
    <definedName name="בילויים">Table8[בילויים ואירועים]</definedName>
    <definedName name="בריאות">Table9[בריאות]</definedName>
    <definedName name="הוצאות">Table1[[#All],[הוצאות פיננסיות]]</definedName>
    <definedName name="הוצאותפיננסיות">Table1[הוצאות פיננסיות]</definedName>
    <definedName name="הלוואות">Table11[החזר הלוואות]</definedName>
    <definedName name="חוגים">Table5[חוגים והעשרה]</definedName>
    <definedName name="חודשים">קטגוריות!$E$20:$E$31</definedName>
    <definedName name="חינוך">Table4[חינוך]</definedName>
    <definedName name="טיפוח">Table13[טיפוח]</definedName>
    <definedName name="מגורים">Table3[מגורים ומשק בית]</definedName>
    <definedName name="מזון">Table7[מזון]</definedName>
    <definedName name="מחשבון_חינוך">'מחשבון חינוך'!$A$1</definedName>
    <definedName name="מנויים">Table6[מנויים]</definedName>
    <definedName name="ניתוח_חינוך">'ניתוח הכנסות והוצאות'!$C$44</definedName>
    <definedName name="קטגוריה">Table15[קטגוריה ראשית]</definedName>
    <definedName name="קטגוריות">'ניהול תקציב'!$A$23:$A$56</definedName>
    <definedName name="קטגוריות_על">קטגוריות!$E$4:$E$17</definedName>
    <definedName name="קניות">Table12[קניות]</definedName>
    <definedName name="רכב">רכב!$A$1</definedName>
    <definedName name="שירותים">Table14[אנשי מקצוע ושירותים]</definedName>
    <definedName name="תחבורה">Table2[רכב/תחבורה ציבורית]</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l="1"/>
  <c r="G9" i="1"/>
  <c r="G10" i="1"/>
  <c r="G11" i="1"/>
  <c r="G12" i="1"/>
  <c r="G13" i="1"/>
  <c r="G14" i="1"/>
  <c r="G15" i="1"/>
  <c r="G16" i="1"/>
  <c r="G6" i="1"/>
  <c r="G56" i="1" l="1"/>
  <c r="G7" i="1" l="1"/>
  <c r="G8" i="1"/>
  <c r="N44" i="17" l="1"/>
  <c r="H44" i="17" l="1"/>
  <c r="G56" i="17"/>
  <c r="B56" i="17"/>
  <c r="L56" i="17"/>
  <c r="B29" i="17"/>
  <c r="B23" i="17"/>
  <c r="G18" i="1" l="1"/>
  <c r="G16" i="16" l="1"/>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B44" i="17"/>
  <c r="Q13" i="17" l="1"/>
  <c r="H35" i="19"/>
  <c r="H36" i="19"/>
  <c r="H34" i="19"/>
  <c r="B24" i="17"/>
  <c r="C24" i="17"/>
  <c r="D24" i="17"/>
  <c r="E24" i="17"/>
  <c r="F24" i="17"/>
  <c r="G24" i="17"/>
  <c r="H24" i="17"/>
  <c r="I24" i="17"/>
  <c r="J24" i="17"/>
  <c r="K24" i="17"/>
  <c r="L24" i="17"/>
  <c r="M24" i="17"/>
  <c r="B25" i="17"/>
  <c r="C25" i="17"/>
  <c r="D25" i="17"/>
  <c r="E25" i="17"/>
  <c r="F25" i="17"/>
  <c r="G25" i="17"/>
  <c r="H25" i="17"/>
  <c r="I25" i="17"/>
  <c r="J25" i="17"/>
  <c r="K25" i="17"/>
  <c r="L25" i="17"/>
  <c r="M25" i="17"/>
  <c r="B26" i="17"/>
  <c r="C26" i="17"/>
  <c r="D26" i="17"/>
  <c r="E26" i="17"/>
  <c r="F26" i="17"/>
  <c r="G26" i="17"/>
  <c r="H26" i="17"/>
  <c r="I26" i="17"/>
  <c r="J26" i="17"/>
  <c r="K26" i="17"/>
  <c r="L26" i="17"/>
  <c r="M26" i="17"/>
  <c r="B27" i="17"/>
  <c r="C27" i="17"/>
  <c r="D27" i="17"/>
  <c r="E27" i="17"/>
  <c r="F27" i="17"/>
  <c r="G27" i="17"/>
  <c r="H27" i="17"/>
  <c r="I27" i="17"/>
  <c r="J27" i="17"/>
  <c r="K27" i="17"/>
  <c r="L27" i="17"/>
  <c r="M27" i="17"/>
  <c r="B28" i="17"/>
  <c r="C28" i="17"/>
  <c r="D28" i="17"/>
  <c r="E28" i="17"/>
  <c r="F28" i="17"/>
  <c r="G28" i="17"/>
  <c r="H28" i="17"/>
  <c r="I28" i="17"/>
  <c r="J28" i="17"/>
  <c r="K28" i="17"/>
  <c r="L28" i="17"/>
  <c r="M28" i="17"/>
  <c r="C29" i="17"/>
  <c r="D29" i="17"/>
  <c r="E29" i="17"/>
  <c r="F29" i="17"/>
  <c r="G29" i="17"/>
  <c r="H29" i="17"/>
  <c r="I29" i="17"/>
  <c r="J29" i="17"/>
  <c r="K29" i="17"/>
  <c r="L29" i="17"/>
  <c r="M29" i="17"/>
  <c r="B30" i="17"/>
  <c r="C30" i="17"/>
  <c r="D30" i="17"/>
  <c r="E30" i="17"/>
  <c r="F30" i="17"/>
  <c r="G30" i="17"/>
  <c r="H30" i="17"/>
  <c r="I30" i="17"/>
  <c r="J30" i="17"/>
  <c r="K30" i="17"/>
  <c r="L30" i="17"/>
  <c r="M30" i="17"/>
  <c r="B31" i="17"/>
  <c r="C31" i="17"/>
  <c r="D31" i="17"/>
  <c r="E31" i="17"/>
  <c r="F31" i="17"/>
  <c r="G31" i="17"/>
  <c r="H31" i="17"/>
  <c r="I31" i="17"/>
  <c r="J31" i="17"/>
  <c r="K31" i="17"/>
  <c r="L31" i="17"/>
  <c r="M31" i="17"/>
  <c r="B32" i="17"/>
  <c r="C32" i="17"/>
  <c r="D32" i="17"/>
  <c r="E32" i="17"/>
  <c r="F32" i="17"/>
  <c r="G32" i="17"/>
  <c r="H32" i="17"/>
  <c r="I32" i="17"/>
  <c r="J32" i="17"/>
  <c r="K32" i="17"/>
  <c r="L32" i="17"/>
  <c r="M32" i="17"/>
  <c r="B33" i="17"/>
  <c r="C33" i="17"/>
  <c r="D33" i="17"/>
  <c r="E33" i="17"/>
  <c r="F33" i="17"/>
  <c r="G33" i="17"/>
  <c r="H33" i="17"/>
  <c r="I33" i="17"/>
  <c r="J33" i="17"/>
  <c r="K33" i="17"/>
  <c r="L33" i="17"/>
  <c r="M33" i="17"/>
  <c r="B34" i="17"/>
  <c r="C34" i="17"/>
  <c r="D34" i="17"/>
  <c r="E34" i="17"/>
  <c r="F34" i="17"/>
  <c r="G34" i="17"/>
  <c r="H34" i="17"/>
  <c r="I34" i="17"/>
  <c r="J34" i="17"/>
  <c r="K34" i="17"/>
  <c r="L34" i="17"/>
  <c r="M34" i="17"/>
  <c r="B35" i="17"/>
  <c r="C35" i="17"/>
  <c r="D35" i="17"/>
  <c r="E35" i="17"/>
  <c r="F35" i="17"/>
  <c r="G35" i="17"/>
  <c r="H35" i="17"/>
  <c r="I35" i="17"/>
  <c r="J35" i="17"/>
  <c r="K35" i="17"/>
  <c r="L35" i="17"/>
  <c r="M35" i="17"/>
  <c r="B36" i="17"/>
  <c r="C36" i="17"/>
  <c r="D36" i="17"/>
  <c r="E36" i="17"/>
  <c r="F36" i="17"/>
  <c r="G36" i="17"/>
  <c r="H36" i="17"/>
  <c r="I36" i="17"/>
  <c r="J36" i="17"/>
  <c r="K36" i="17"/>
  <c r="L36" i="17"/>
  <c r="M36" i="17"/>
  <c r="B37" i="17"/>
  <c r="C37" i="17"/>
  <c r="D37" i="17"/>
  <c r="E37" i="17"/>
  <c r="F37" i="17"/>
  <c r="G37" i="17"/>
  <c r="H37" i="17"/>
  <c r="I37" i="17"/>
  <c r="J37" i="17"/>
  <c r="K37" i="17"/>
  <c r="L37" i="17"/>
  <c r="M37" i="17"/>
  <c r="B38" i="17"/>
  <c r="C38" i="17"/>
  <c r="D38" i="17"/>
  <c r="E38" i="17"/>
  <c r="F38" i="17"/>
  <c r="G38" i="17"/>
  <c r="H38" i="17"/>
  <c r="I38" i="17"/>
  <c r="J38" i="17"/>
  <c r="K38" i="17"/>
  <c r="L38" i="17"/>
  <c r="M38" i="17"/>
  <c r="B39" i="17"/>
  <c r="C39" i="17"/>
  <c r="D39" i="17"/>
  <c r="E39" i="17"/>
  <c r="F39" i="17"/>
  <c r="G39" i="17"/>
  <c r="H39" i="17"/>
  <c r="I39" i="17"/>
  <c r="J39" i="17"/>
  <c r="K39" i="17"/>
  <c r="L39" i="17"/>
  <c r="M39" i="17"/>
  <c r="B40" i="17"/>
  <c r="C40" i="17"/>
  <c r="D40" i="17"/>
  <c r="E40" i="17"/>
  <c r="F40" i="17"/>
  <c r="G40" i="17"/>
  <c r="H40" i="17"/>
  <c r="I40" i="17"/>
  <c r="J40" i="17"/>
  <c r="K40" i="17"/>
  <c r="L40" i="17"/>
  <c r="M40" i="17"/>
  <c r="B41" i="17"/>
  <c r="C41" i="17"/>
  <c r="D41" i="17"/>
  <c r="E41" i="17"/>
  <c r="F41" i="17"/>
  <c r="G41" i="17"/>
  <c r="H41" i="17"/>
  <c r="I41" i="17"/>
  <c r="J41" i="17"/>
  <c r="K41" i="17"/>
  <c r="L41" i="17"/>
  <c r="M41" i="17"/>
  <c r="B42" i="17"/>
  <c r="C42" i="17"/>
  <c r="D42" i="17"/>
  <c r="E42" i="17"/>
  <c r="F42" i="17"/>
  <c r="G42" i="17"/>
  <c r="H42" i="17"/>
  <c r="I42" i="17"/>
  <c r="J42" i="17"/>
  <c r="K42" i="17"/>
  <c r="L42" i="17"/>
  <c r="M42" i="17"/>
  <c r="B43" i="17"/>
  <c r="C43" i="17"/>
  <c r="D43" i="17"/>
  <c r="E43" i="17"/>
  <c r="F43" i="17"/>
  <c r="G43" i="17"/>
  <c r="H43" i="17"/>
  <c r="I43" i="17"/>
  <c r="J43" i="17"/>
  <c r="K43" i="17"/>
  <c r="L43" i="17"/>
  <c r="M43" i="17"/>
  <c r="C44" i="17"/>
  <c r="D44" i="17"/>
  <c r="E44" i="17"/>
  <c r="F44" i="17"/>
  <c r="G44" i="17"/>
  <c r="I44" i="17"/>
  <c r="J44" i="17"/>
  <c r="K44" i="17"/>
  <c r="L44" i="17"/>
  <c r="M44" i="17"/>
  <c r="B45" i="17"/>
  <c r="C45" i="17"/>
  <c r="D45" i="17"/>
  <c r="E45" i="17"/>
  <c r="F45" i="17"/>
  <c r="G45" i="17"/>
  <c r="H45" i="17"/>
  <c r="I45" i="17"/>
  <c r="J45" i="17"/>
  <c r="K45" i="17"/>
  <c r="L45" i="17"/>
  <c r="M45" i="17"/>
  <c r="B46" i="17"/>
  <c r="C46" i="17"/>
  <c r="D46" i="17"/>
  <c r="E46" i="17"/>
  <c r="F46" i="17"/>
  <c r="G46" i="17"/>
  <c r="H46" i="17"/>
  <c r="I46" i="17"/>
  <c r="J46" i="17"/>
  <c r="K46" i="17"/>
  <c r="L46" i="17"/>
  <c r="M46" i="17"/>
  <c r="B47" i="17"/>
  <c r="C47" i="17"/>
  <c r="D47" i="17"/>
  <c r="E47" i="17"/>
  <c r="F47" i="17"/>
  <c r="G47" i="17"/>
  <c r="H47" i="17"/>
  <c r="I47" i="17"/>
  <c r="J47" i="17"/>
  <c r="K47" i="17"/>
  <c r="L47" i="17"/>
  <c r="M47" i="17"/>
  <c r="B48" i="17"/>
  <c r="C48" i="17"/>
  <c r="D48" i="17"/>
  <c r="E48" i="17"/>
  <c r="F48" i="17"/>
  <c r="G48" i="17"/>
  <c r="H48" i="17"/>
  <c r="I48" i="17"/>
  <c r="J48" i="17"/>
  <c r="K48" i="17"/>
  <c r="L48" i="17"/>
  <c r="M48" i="17"/>
  <c r="B49" i="17"/>
  <c r="C49" i="17"/>
  <c r="D49" i="17"/>
  <c r="E49" i="17"/>
  <c r="F49" i="17"/>
  <c r="G49" i="17"/>
  <c r="H49" i="17"/>
  <c r="I49" i="17"/>
  <c r="J49" i="17"/>
  <c r="K49" i="17"/>
  <c r="L49" i="17"/>
  <c r="M49" i="17"/>
  <c r="B50" i="17"/>
  <c r="C50" i="17"/>
  <c r="D50" i="17"/>
  <c r="E50" i="17"/>
  <c r="F50" i="17"/>
  <c r="G50" i="17"/>
  <c r="H50" i="17"/>
  <c r="I50" i="17"/>
  <c r="J50" i="17"/>
  <c r="K50" i="17"/>
  <c r="L50" i="17"/>
  <c r="M50" i="17"/>
  <c r="B51" i="17"/>
  <c r="C51" i="17"/>
  <c r="D51" i="17"/>
  <c r="E51" i="17"/>
  <c r="F51" i="17"/>
  <c r="G51" i="17"/>
  <c r="H51" i="17"/>
  <c r="I51" i="17"/>
  <c r="J51" i="17"/>
  <c r="K51" i="17"/>
  <c r="L51" i="17"/>
  <c r="M51" i="17"/>
  <c r="B52" i="17"/>
  <c r="C52" i="17"/>
  <c r="D52" i="17"/>
  <c r="E52" i="17"/>
  <c r="F52" i="17"/>
  <c r="G52" i="17"/>
  <c r="H52" i="17"/>
  <c r="I52" i="17"/>
  <c r="J52" i="17"/>
  <c r="K52" i="17"/>
  <c r="L52" i="17"/>
  <c r="M52" i="17"/>
  <c r="B53" i="17"/>
  <c r="C53" i="17"/>
  <c r="D53" i="17"/>
  <c r="E53" i="17"/>
  <c r="F53" i="17"/>
  <c r="G53" i="17"/>
  <c r="H53" i="17"/>
  <c r="I53" i="17"/>
  <c r="J53" i="17"/>
  <c r="K53" i="17"/>
  <c r="L53" i="17"/>
  <c r="M53" i="17"/>
  <c r="B54" i="17"/>
  <c r="C54" i="17"/>
  <c r="D54" i="17"/>
  <c r="E54" i="17"/>
  <c r="F54" i="17"/>
  <c r="G54" i="17"/>
  <c r="H54" i="17"/>
  <c r="I54" i="17"/>
  <c r="J54" i="17"/>
  <c r="K54" i="17"/>
  <c r="L54" i="17"/>
  <c r="M54" i="17"/>
  <c r="B55" i="17"/>
  <c r="C55" i="17"/>
  <c r="D55" i="17"/>
  <c r="E55" i="17"/>
  <c r="F55" i="17"/>
  <c r="G55" i="17"/>
  <c r="H55" i="17"/>
  <c r="I55" i="17"/>
  <c r="J55" i="17"/>
  <c r="K55" i="17"/>
  <c r="L55" i="17"/>
  <c r="M55" i="17"/>
  <c r="C56" i="17"/>
  <c r="D56" i="17"/>
  <c r="E56" i="17"/>
  <c r="F56" i="17"/>
  <c r="H56" i="17"/>
  <c r="I56" i="17"/>
  <c r="J56" i="17"/>
  <c r="K56" i="17"/>
  <c r="M56" i="17"/>
  <c r="C23" i="17"/>
  <c r="D23" i="17"/>
  <c r="E23" i="17"/>
  <c r="F23" i="17"/>
  <c r="G23" i="17"/>
  <c r="H23" i="17"/>
  <c r="I23" i="17"/>
  <c r="J23" i="17"/>
  <c r="K23" i="17"/>
  <c r="L23" i="17"/>
  <c r="M23" i="17"/>
  <c r="C17" i="17" l="1"/>
  <c r="D17" i="17"/>
  <c r="E17" i="17"/>
  <c r="F17" i="17"/>
  <c r="G17" i="17"/>
  <c r="H17" i="17"/>
  <c r="I17" i="17"/>
  <c r="J17" i="17"/>
  <c r="K17" i="17"/>
  <c r="L17" i="17"/>
  <c r="M17" i="17"/>
  <c r="B17" i="17"/>
  <c r="S7" i="17" s="1"/>
  <c r="C58" i="17"/>
  <c r="D58" i="17"/>
  <c r="E58" i="17"/>
  <c r="F58" i="17"/>
  <c r="G58" i="17"/>
  <c r="H58" i="17"/>
  <c r="I58" i="17"/>
  <c r="J58" i="17"/>
  <c r="K58" i="17"/>
  <c r="L58" i="17"/>
  <c r="M58" i="17"/>
  <c r="B58" i="17"/>
  <c r="N27" i="17"/>
  <c r="N28" i="17"/>
  <c r="N31" i="17"/>
  <c r="N32" i="17"/>
  <c r="N35" i="17"/>
  <c r="N36" i="17"/>
  <c r="N39" i="17"/>
  <c r="N43" i="17"/>
  <c r="N51" i="17"/>
  <c r="N52" i="17"/>
  <c r="N55" i="17"/>
  <c r="N56" i="17"/>
  <c r="N9" i="17"/>
  <c r="N13" i="17"/>
  <c r="N6" i="17"/>
  <c r="C57" i="15"/>
  <c r="E57" i="15"/>
  <c r="O56" i="17" s="1"/>
  <c r="D19" i="15"/>
  <c r="E19" i="15" s="1"/>
  <c r="E25" i="15"/>
  <c r="O24" i="17" s="1"/>
  <c r="E26" i="15"/>
  <c r="O25" i="17" s="1"/>
  <c r="E27" i="15"/>
  <c r="O26" i="17" s="1"/>
  <c r="E28" i="15"/>
  <c r="O27" i="17" s="1"/>
  <c r="E29" i="15"/>
  <c r="O28" i="17" s="1"/>
  <c r="E30" i="15"/>
  <c r="O29" i="17" s="1"/>
  <c r="E31" i="15"/>
  <c r="O30" i="17" s="1"/>
  <c r="E32" i="15"/>
  <c r="O31" i="17" s="1"/>
  <c r="E33" i="15"/>
  <c r="O32" i="17" s="1"/>
  <c r="E34" i="15"/>
  <c r="O33" i="17" s="1"/>
  <c r="E35" i="15"/>
  <c r="O34" i="17" s="1"/>
  <c r="E36" i="15"/>
  <c r="O35" i="17" s="1"/>
  <c r="E37" i="15"/>
  <c r="O36" i="17" s="1"/>
  <c r="E38" i="15"/>
  <c r="O37" i="17" s="1"/>
  <c r="E39" i="15"/>
  <c r="O38" i="17" s="1"/>
  <c r="E40" i="15"/>
  <c r="O39" i="17" s="1"/>
  <c r="E41" i="15"/>
  <c r="O40" i="17" s="1"/>
  <c r="E42" i="15"/>
  <c r="O41" i="17" s="1"/>
  <c r="E43" i="15"/>
  <c r="O42" i="17" s="1"/>
  <c r="E44" i="15"/>
  <c r="O43" i="17" s="1"/>
  <c r="E45" i="15"/>
  <c r="O44" i="17" s="1"/>
  <c r="E46" i="15"/>
  <c r="O45" i="17" s="1"/>
  <c r="E47" i="15"/>
  <c r="O46" i="17" s="1"/>
  <c r="E48" i="15"/>
  <c r="O47" i="17" s="1"/>
  <c r="E49" i="15"/>
  <c r="O48" i="17" s="1"/>
  <c r="E50" i="15"/>
  <c r="O49" i="17" s="1"/>
  <c r="E51" i="15"/>
  <c r="O50" i="17" s="1"/>
  <c r="E52" i="15"/>
  <c r="O51" i="17" s="1"/>
  <c r="E53" i="15"/>
  <c r="O52" i="17" s="1"/>
  <c r="E54" i="15"/>
  <c r="O53" i="17" s="1"/>
  <c r="E55" i="15"/>
  <c r="O54" i="17" s="1"/>
  <c r="E56" i="15"/>
  <c r="O55" i="17" s="1"/>
  <c r="E24" i="15"/>
  <c r="O23" i="17" s="1"/>
  <c r="E8" i="15"/>
  <c r="O7" i="17" s="1"/>
  <c r="E9" i="15"/>
  <c r="O8" i="17" s="1"/>
  <c r="E10" i="15"/>
  <c r="O9" i="17" s="1"/>
  <c r="E11" i="15"/>
  <c r="O10" i="17" s="1"/>
  <c r="E12" i="15"/>
  <c r="O11" i="17" s="1"/>
  <c r="E13" i="15"/>
  <c r="O12" i="17" s="1"/>
  <c r="E14" i="15"/>
  <c r="O13" i="17" s="1"/>
  <c r="E15" i="15"/>
  <c r="O14" i="17" s="1"/>
  <c r="E16" i="15"/>
  <c r="O15" i="17" s="1"/>
  <c r="E17" i="15"/>
  <c r="O16" i="17" s="1"/>
  <c r="E7" i="15"/>
  <c r="O6" i="17" s="1"/>
  <c r="C8" i="15"/>
  <c r="N7" i="17" s="1"/>
  <c r="C9" i="15"/>
  <c r="N8" i="17" s="1"/>
  <c r="C10" i="15"/>
  <c r="C11" i="15"/>
  <c r="N10" i="17" s="1"/>
  <c r="C12" i="15"/>
  <c r="N11" i="17" s="1"/>
  <c r="C13" i="15"/>
  <c r="N12" i="17" s="1"/>
  <c r="C14" i="15"/>
  <c r="C15" i="15"/>
  <c r="N14" i="17" s="1"/>
  <c r="C16" i="15"/>
  <c r="N15" i="17" s="1"/>
  <c r="C17" i="15"/>
  <c r="N16" i="17" s="1"/>
  <c r="C7" i="15"/>
  <c r="C56" i="15"/>
  <c r="C54" i="15"/>
  <c r="N53" i="17" s="1"/>
  <c r="C52" i="15"/>
  <c r="C27" i="15"/>
  <c r="N26" i="17" s="1"/>
  <c r="C28" i="15"/>
  <c r="C29" i="15"/>
  <c r="C30" i="15"/>
  <c r="N29" i="17" s="1"/>
  <c r="C31" i="15"/>
  <c r="N30" i="17" s="1"/>
  <c r="C32" i="15"/>
  <c r="C33" i="15"/>
  <c r="C34" i="15"/>
  <c r="N33" i="17" s="1"/>
  <c r="C35" i="15"/>
  <c r="N34" i="17" s="1"/>
  <c r="C36" i="15"/>
  <c r="C37" i="15"/>
  <c r="C38" i="15"/>
  <c r="N37" i="17" s="1"/>
  <c r="C39" i="15"/>
  <c r="N38" i="17" s="1"/>
  <c r="C40" i="15"/>
  <c r="C41" i="15"/>
  <c r="N40" i="17" s="1"/>
  <c r="C42" i="15"/>
  <c r="N41" i="17" s="1"/>
  <c r="C43" i="15"/>
  <c r="N42" i="17" s="1"/>
  <c r="C44" i="15"/>
  <c r="C26" i="15"/>
  <c r="C24" i="15"/>
  <c r="N23" i="17" s="1"/>
  <c r="C14" i="14"/>
  <c r="C55" i="15" s="1"/>
  <c r="N54" i="17" s="1"/>
  <c r="C16" i="13"/>
  <c r="C53" i="15" s="1"/>
  <c r="C7" i="12"/>
  <c r="C51" i="15" s="1"/>
  <c r="N50" i="17" s="1"/>
  <c r="N25" i="17" l="1"/>
  <c r="R16" i="17"/>
  <c r="S15" i="17"/>
  <c r="I33" i="19" s="1"/>
  <c r="S8" i="17"/>
  <c r="S9" i="17" s="1"/>
  <c r="N17" i="17"/>
  <c r="R7" i="17" s="1"/>
  <c r="O17" i="17"/>
  <c r="O58" i="17"/>
  <c r="E58" i="15"/>
  <c r="C19" i="15"/>
  <c r="C9" i="11"/>
  <c r="C14" i="10"/>
  <c r="C50" i="15" s="1"/>
  <c r="N49" i="17" s="1"/>
  <c r="C10" i="9"/>
  <c r="C49" i="15" s="1"/>
  <c r="N48" i="17" s="1"/>
  <c r="C9" i="8"/>
  <c r="C48" i="15" s="1"/>
  <c r="N47" i="17" s="1"/>
  <c r="C6" i="7"/>
  <c r="C47" i="15" s="1"/>
  <c r="N46" i="17" s="1"/>
  <c r="C10" i="6"/>
  <c r="C46" i="15" s="1"/>
  <c r="N45" i="17" s="1"/>
  <c r="C12" i="5"/>
  <c r="C45" i="15" s="1"/>
  <c r="C25" i="15" l="1"/>
  <c r="H17" i="19" s="1"/>
  <c r="G57" i="1"/>
  <c r="G8" i="19"/>
  <c r="G12" i="19"/>
  <c r="G5" i="19"/>
  <c r="G13" i="19"/>
  <c r="G6" i="19"/>
  <c r="G10" i="19"/>
  <c r="G4" i="19"/>
  <c r="G7" i="19"/>
  <c r="G11" i="19"/>
  <c r="G15" i="19"/>
  <c r="G16" i="19"/>
  <c r="G9" i="19"/>
  <c r="G17" i="19"/>
  <c r="G14" i="19"/>
  <c r="H10" i="19"/>
  <c r="H13" i="19"/>
  <c r="H7" i="19"/>
  <c r="H11" i="19"/>
  <c r="H4" i="19"/>
  <c r="I34" i="19"/>
  <c r="I35" i="19"/>
  <c r="I36" i="19"/>
  <c r="C58" i="15"/>
  <c r="H8" i="19" l="1"/>
  <c r="H14" i="19"/>
  <c r="H12" i="19"/>
  <c r="H16" i="19"/>
  <c r="H6" i="19"/>
  <c r="H9" i="19"/>
  <c r="N24" i="17"/>
  <c r="N58" i="17" s="1"/>
  <c r="R8" i="17" s="1"/>
  <c r="R9" i="17" s="1"/>
  <c r="H15" i="19"/>
  <c r="H5" i="19"/>
  <c r="I37" i="19"/>
  <c r="R15" i="17" s="1"/>
</calcChain>
</file>

<file path=xl/sharedStrings.xml><?xml version="1.0" encoding="utf-8"?>
<sst xmlns="http://schemas.openxmlformats.org/spreadsheetml/2006/main" count="717" uniqueCount="262">
  <si>
    <t>הכנסות</t>
  </si>
  <si>
    <t>ממוצע חודשי</t>
  </si>
  <si>
    <t>תקציב</t>
  </si>
  <si>
    <t>הכנסה 1</t>
  </si>
  <si>
    <t>הכנסה 2</t>
  </si>
  <si>
    <t>קצבת ילדים</t>
  </si>
  <si>
    <t>קצבאות נוספות</t>
  </si>
  <si>
    <t>מזונות</t>
  </si>
  <si>
    <t>הכנסה מנכס</t>
  </si>
  <si>
    <t>סיוע מההורים</t>
  </si>
  <si>
    <t>מילגה</t>
  </si>
  <si>
    <t>אחר</t>
  </si>
  <si>
    <t>סה"כ</t>
  </si>
  <si>
    <t>הוצאות</t>
  </si>
  <si>
    <t>הוצאות פיננסיות</t>
  </si>
  <si>
    <t>עמלות וריביות בנקים</t>
  </si>
  <si>
    <t>ביטוח לאומי</t>
  </si>
  <si>
    <t>רכב/תחבורה ציבורית</t>
  </si>
  <si>
    <t>מומלץ לחשב לפי 12 חודשים</t>
  </si>
  <si>
    <t>רישיון רכב*</t>
  </si>
  <si>
    <t>אגרת טסט*</t>
  </si>
  <si>
    <t>ביטוח חובה*</t>
  </si>
  <si>
    <t>ביטוח צד ג'/מקיף*</t>
  </si>
  <si>
    <t>מוסך*</t>
  </si>
  <si>
    <t>אביזרים*</t>
  </si>
  <si>
    <t>דלק</t>
  </si>
  <si>
    <t>תשלומי חניה</t>
  </si>
  <si>
    <t>דוחות תנועה וחניה*</t>
  </si>
  <si>
    <t>כבישי אגרה</t>
  </si>
  <si>
    <t>תחבורה ציבורית</t>
  </si>
  <si>
    <t>מגורים ומשק בית</t>
  </si>
  <si>
    <t>משכנתא</t>
  </si>
  <si>
    <t>ביטוח משכנתא</t>
  </si>
  <si>
    <t>שכר דירה</t>
  </si>
  <si>
    <t>מיסי ישוב / ועד בית</t>
  </si>
  <si>
    <t>ארנונה/שמירה</t>
  </si>
  <si>
    <t>מים וביוב</t>
  </si>
  <si>
    <t>חשמל</t>
  </si>
  <si>
    <t>גז</t>
  </si>
  <si>
    <t>חיות מחמד</t>
  </si>
  <si>
    <t>בר מים/מים מינרליים</t>
  </si>
  <si>
    <t>אינטרנט</t>
  </si>
  <si>
    <t>כבלים</t>
  </si>
  <si>
    <t>טלפון נייח</t>
  </si>
  <si>
    <t>מנקה</t>
  </si>
  <si>
    <t>חינוך</t>
  </si>
  <si>
    <t>גן</t>
  </si>
  <si>
    <t>צהרון</t>
  </si>
  <si>
    <t>תשלומי הורים</t>
  </si>
  <si>
    <t>טיולים</t>
  </si>
  <si>
    <t>הסעות</t>
  </si>
  <si>
    <t>ספרים לבי"ס</t>
  </si>
  <si>
    <t>קייטנות</t>
  </si>
  <si>
    <t>חוגים והעשרה</t>
  </si>
  <si>
    <t>מורה פרטי</t>
  </si>
  <si>
    <t>חוגי ילדים</t>
  </si>
  <si>
    <t>חוגי הורים</t>
  </si>
  <si>
    <t>תנועות נוער</t>
  </si>
  <si>
    <t>הרצאות</t>
  </si>
  <si>
    <t>השתלמויות ולימודים</t>
  </si>
  <si>
    <t>תחביבים</t>
  </si>
  <si>
    <t>מנויים</t>
  </si>
  <si>
    <t>בריכה</t>
  </si>
  <si>
    <t>ניידים</t>
  </si>
  <si>
    <t>עיתון</t>
  </si>
  <si>
    <t>חדר כושר</t>
  </si>
  <si>
    <t>מזון</t>
  </si>
  <si>
    <t>מכולת</t>
  </si>
  <si>
    <t xml:space="preserve">רשת מזון </t>
  </si>
  <si>
    <t>חנות בשר</t>
  </si>
  <si>
    <t>ירקן</t>
  </si>
  <si>
    <t>מזון טבעי ואורגני</t>
  </si>
  <si>
    <t>קייטרינג / אוכל מוכן</t>
  </si>
  <si>
    <t>בילויים ואירועים</t>
  </si>
  <si>
    <t>הופעות</t>
  </si>
  <si>
    <t>דמי כיס</t>
  </si>
  <si>
    <t>מסעדה ואוכל בחוץ</t>
  </si>
  <si>
    <t>מתנות לאירועים</t>
  </si>
  <si>
    <t xml:space="preserve">מתנות </t>
  </si>
  <si>
    <t>חופשה/טיול</t>
  </si>
  <si>
    <t>בריאות</t>
  </si>
  <si>
    <t>התייעצות עם מומחה</t>
  </si>
  <si>
    <t>מכשור רפואי</t>
  </si>
  <si>
    <t>אמבולנס / בי"ח</t>
  </si>
  <si>
    <t>רפואה אלטרנטיבית</t>
  </si>
  <si>
    <t>תשלום לטיפת חלב</t>
  </si>
  <si>
    <t>תרופות</t>
  </si>
  <si>
    <t>מרפאה / צילום / רופא מקצועי / תשלום רבעוני</t>
  </si>
  <si>
    <t>תשלום לקופ"ח</t>
  </si>
  <si>
    <t>טיפולי שיניים</t>
  </si>
  <si>
    <t>אופטיקה</t>
  </si>
  <si>
    <t>ביטוח - לא כולל רכב</t>
  </si>
  <si>
    <t>ביטוח חיים</t>
  </si>
  <si>
    <t>ביטוח רכוש (נכס/תכלה)</t>
  </si>
  <si>
    <t>ביטוח בריאות</t>
  </si>
  <si>
    <t>ביטוח סיעודי</t>
  </si>
  <si>
    <t>החזר הלוואות</t>
  </si>
  <si>
    <t>הלוואה 1</t>
  </si>
  <si>
    <t>הלוואה 2</t>
  </si>
  <si>
    <t>קניות</t>
  </si>
  <si>
    <t>ריהוט ועיצוב הבית</t>
  </si>
  <si>
    <t>כלי מטבח</t>
  </si>
  <si>
    <t>מכשירי חשמל ואלקטרוניקה</t>
  </si>
  <si>
    <t>משחקים, צעצועים</t>
  </si>
  <si>
    <t>כלי עבודה, נעילה</t>
  </si>
  <si>
    <t>מגבות, מצעים, מזרנים, ריפוד</t>
  </si>
  <si>
    <t>אופניים, עגלה</t>
  </si>
  <si>
    <t>מכשירי כתיבה</t>
  </si>
  <si>
    <t>ספרים</t>
  </si>
  <si>
    <t>מחשב - תיקונים, נייר, דיו, דיסקים</t>
  </si>
  <si>
    <t>צילום- פיתוח, בטריות, קלטות</t>
  </si>
  <si>
    <t>בגדים</t>
  </si>
  <si>
    <t>נעליים</t>
  </si>
  <si>
    <t>טיפוח</t>
  </si>
  <si>
    <t>ספר/ית</t>
  </si>
  <si>
    <t>קוסמטיקאי/ת</t>
  </si>
  <si>
    <t>קרמים ומוצרי טיפוח</t>
  </si>
  <si>
    <t>אנשי מקצוע ושירותים</t>
  </si>
  <si>
    <t>פסיכולוג</t>
  </si>
  <si>
    <t>ריפוי בעיסוק</t>
  </si>
  <si>
    <t>מאמן (קאוצ'ר)</t>
  </si>
  <si>
    <t>אינסטלציה</t>
  </si>
  <si>
    <t>תפירה</t>
  </si>
  <si>
    <t>רשיון נהיגה לילדים</t>
  </si>
  <si>
    <t>ייעוץ מס, הנה"ח, עו"ד</t>
  </si>
  <si>
    <t>טיפול בגינה, גנן</t>
  </si>
  <si>
    <t>עוזר/ת ניקיון</t>
  </si>
  <si>
    <t>תיקון אופניים</t>
  </si>
  <si>
    <t>שונות</t>
  </si>
  <si>
    <t>מצב תזרים מזומנים</t>
  </si>
  <si>
    <t>קטגוריה</t>
  </si>
  <si>
    <t>ארנונה/שמירה*</t>
  </si>
  <si>
    <t>מים וביוב*</t>
  </si>
  <si>
    <t>חשמל*</t>
  </si>
  <si>
    <t>גז*</t>
  </si>
  <si>
    <t>חימום - סולר / נפט*</t>
  </si>
  <si>
    <t>בר מים/מים מינרליים*</t>
  </si>
  <si>
    <t>תשלומי הורים*</t>
  </si>
  <si>
    <t>טיולים*</t>
  </si>
  <si>
    <t>ספרים לבי"ס*</t>
  </si>
  <si>
    <t>קייטנות*</t>
  </si>
  <si>
    <t>תאריך</t>
  </si>
  <si>
    <t>הערה</t>
  </si>
  <si>
    <t>ביטוחים - לא כולל רכב</t>
  </si>
  <si>
    <t>החזק הלוואות</t>
  </si>
  <si>
    <t>מספר תשלומים</t>
  </si>
  <si>
    <t>מעקב הוצאות</t>
  </si>
  <si>
    <t>לתשלום החודש</t>
  </si>
  <si>
    <t>סוג ההכנסה</t>
  </si>
  <si>
    <t>קטגוריה ראשית</t>
  </si>
  <si>
    <t>ביצוע בפועל</t>
  </si>
  <si>
    <t>כמה יעלה לנו המינוס?</t>
  </si>
  <si>
    <t>כמה חסכנו החודש?</t>
  </si>
  <si>
    <t>דברים שכדאי לשים לב אליהם</t>
  </si>
  <si>
    <t>הנחיות למילוי</t>
  </si>
  <si>
    <t>קצבת נכות, קצבת זיקנה ועוד</t>
  </si>
  <si>
    <t>הזינו כאן את הרווח לאחר קיזוז המיסים</t>
  </si>
  <si>
    <t>מכיוון שמדובר בהוצאה שנתית, מומלץ לחלק אותה ל-12 חודשים ולהבין מהי העלות החודשית.</t>
  </si>
  <si>
    <t>תיקונים וביקורים במוסך הם לרוב הוצאות תקופתיות. לכן כדאי לחלק ל-12 חודשים ולהזין כאן ממוצע.</t>
  </si>
  <si>
    <t>רכישת אביזרים היא לרוב הוצאה תקופתית. לכן כדאי לחלק ל-12 חודשים ולהזין כאן ממוצע.</t>
  </si>
  <si>
    <t>מכיוון שמדובר בהוצאה תקופתית, מומלץ לחשב את ההוצאה כממוצע חודשי.</t>
  </si>
  <si>
    <t>מכיוון שמדובר בהוצאה תקופתית (קניית הספרים מתרחשת לרוב בתחילת שנת הלימודים), מומלץ לחשב את ההוצאה כממוצע חודשי.</t>
  </si>
  <si>
    <t>מכיוון שמדובר בהוצאה תקופתית (הקייטנות מתקיימות בחופשת הקיץ ובחגים מסויימים), מומלץ לחשב את ההוצאה כממוצע חודשי.</t>
  </si>
  <si>
    <t>מומלץ להזין כאן את העלות החודשית (גם אם שילמתם על הכל בתשלום אחד).</t>
  </si>
  <si>
    <t>הזינו כאן עלות חודשית: חלקו את עלות המנוי ב-12 תשלומים.</t>
  </si>
  <si>
    <t>הזינו כאן עלות חודשית: חלקו את עלות המנוי ב-12 חודשים.</t>
  </si>
  <si>
    <t>מכיוון שמדובר בהוצאה תקופתית, חלקו את העלות ל-12 חודשים והזינו כאן את הסכום שמתקבל.</t>
  </si>
  <si>
    <t>חסכונות</t>
  </si>
  <si>
    <t>תת קטגוריה</t>
  </si>
  <si>
    <t>תשלום חודשי</t>
  </si>
  <si>
    <t>חזור לגיליון תזרים המזומנים</t>
  </si>
  <si>
    <t>טלפון נייד</t>
  </si>
  <si>
    <t>הזינו כאן עמלות בנקים, כרטיסי אשראי, ביטוח לאומי (מי שאינו עובד) ועוד</t>
  </si>
  <si>
    <t>רכב</t>
  </si>
  <si>
    <t>רישיון רכב</t>
  </si>
  <si>
    <t>אגרת טסט</t>
  </si>
  <si>
    <t>ביטוח חובה</t>
  </si>
  <si>
    <t>ביטוח צד ג'/מקיף</t>
  </si>
  <si>
    <t>מוסך</t>
  </si>
  <si>
    <t>אביזרים</t>
  </si>
  <si>
    <t>אחזקת רכב</t>
  </si>
  <si>
    <t>דוחות תנועה וחניה</t>
  </si>
  <si>
    <t>קניות (בגדים, מכשירי חשמל ועוד)</t>
  </si>
  <si>
    <t>חודש 1</t>
  </si>
  <si>
    <t>חודש</t>
  </si>
  <si>
    <t>חודש 2</t>
  </si>
  <si>
    <t>חודש 3</t>
  </si>
  <si>
    <r>
      <rPr>
        <b/>
        <sz val="11"/>
        <color theme="1"/>
        <rFont val="Arial"/>
        <family val="2"/>
        <scheme val="minor"/>
      </rPr>
      <t>שכירים:</t>
    </r>
    <r>
      <rPr>
        <sz val="11"/>
        <color theme="1"/>
        <rFont val="Arial"/>
        <family val="2"/>
        <scheme val="minor"/>
      </rPr>
      <t xml:space="preserve"> הזינו את סכום הנטו שמופיע בתלוש השכר שלכם.
</t>
    </r>
    <r>
      <rPr>
        <b/>
        <sz val="11"/>
        <color theme="1"/>
        <rFont val="Arial"/>
        <family val="2"/>
        <scheme val="minor"/>
      </rPr>
      <t>עצמאים:</t>
    </r>
    <r>
      <rPr>
        <sz val="11"/>
        <color theme="1"/>
        <rFont val="Arial"/>
        <family val="2"/>
        <scheme val="minor"/>
      </rPr>
      <t xml:space="preserve"> הזינו ממוצע חודשי של הכנסותיכם.</t>
    </r>
  </si>
  <si>
    <t>הכנסה נוספת</t>
  </si>
  <si>
    <t>ביטוחים</t>
  </si>
  <si>
    <t>מכיוון שמדובר בהוצאה תקופתית, מומלץ להזין ממוצע חודשי של 12 חודשים</t>
  </si>
  <si>
    <t>פסיכולוג/ית</t>
  </si>
  <si>
    <t>הכניסו כאן כל הוצאה נוספת שלא נכללה בקטגוריות הקודמות</t>
  </si>
  <si>
    <t>על מה הולך הכסף שלנו?
לפניכם פילוח ההוצאות שלכם לפי הקטגוריות השונות. כל צבע מסמל קטגוריה שונה, וניתן לראות את האחוז שהיא מהווה מסך ההוצאות שלכם.</t>
  </si>
  <si>
    <t>תקציב חודשי</t>
  </si>
  <si>
    <t>תקציב שנתי</t>
  </si>
  <si>
    <t>סוג הכנסה</t>
  </si>
  <si>
    <t>סיימתם למלא את הטבלה? כל הכבוד! השלב הכי קשה מאחוריכם.
כדי לעבור לשלב הבא, עברו לגיליון "בניית תקציב".</t>
  </si>
  <si>
    <t>סיימתם לבנות תקציב? אתם אלופים!
כדי לעבור לשלב הבא, עברו לגיליון "ניהול תקציב"</t>
  </si>
  <si>
    <t>חיסכון</t>
  </si>
  <si>
    <t>ינואר</t>
  </si>
  <si>
    <t>פברואר</t>
  </si>
  <si>
    <t>מרץ</t>
  </si>
  <si>
    <t>אפריל</t>
  </si>
  <si>
    <t>מאי</t>
  </si>
  <si>
    <t>יוני</t>
  </si>
  <si>
    <t>יולי</t>
  </si>
  <si>
    <t>אוגוסט</t>
  </si>
  <si>
    <t>ספטמבר</t>
  </si>
  <si>
    <t>אוקטובר</t>
  </si>
  <si>
    <t>נובמבר</t>
  </si>
  <si>
    <t>דצמבר</t>
  </si>
  <si>
    <t xml:space="preserve">סכום העסקה (בש"ח) </t>
  </si>
  <si>
    <t>תזרים מזומנים</t>
  </si>
  <si>
    <t xml:space="preserve">הזינו את ההכנסות שלכם לטבלה בכל חודש. </t>
  </si>
  <si>
    <r>
      <t xml:space="preserve">הגרף מטה מציג את היחס בין ההכנסות וההוצאות:
</t>
    </r>
    <r>
      <rPr>
        <b/>
        <sz val="11"/>
        <color rgb="FF2A5671"/>
        <rFont val="Calibri (Body)_x0000_"/>
      </rPr>
      <t>עמודה כחולה = הכנסות</t>
    </r>
    <r>
      <rPr>
        <sz val="11"/>
        <color theme="1"/>
        <rFont val="Arial"/>
        <family val="2"/>
        <scheme val="minor"/>
      </rPr>
      <t xml:space="preserve">
</t>
    </r>
    <r>
      <rPr>
        <b/>
        <sz val="11"/>
        <color rgb="FFDA2A31"/>
        <rFont val="Calibri (Body)_x0000_"/>
      </rPr>
      <t>עמודה אדומה = הוצאות</t>
    </r>
    <r>
      <rPr>
        <sz val="11"/>
        <color theme="1"/>
        <rFont val="Arial"/>
        <family val="2"/>
        <scheme val="minor"/>
      </rPr>
      <t xml:space="preserve">
אם העמודה האדומה גבוהה מהעמודה הכחולה, פירוש הדבר שאתם מוציאים יותר ממה שאתם מכניסים. </t>
    </r>
  </si>
  <si>
    <t>פירוט</t>
  </si>
  <si>
    <t>שירותים פיננסיים</t>
  </si>
  <si>
    <t>רכב ותחבורה</t>
  </si>
  <si>
    <t>בית</t>
  </si>
  <si>
    <t>תקשורת</t>
  </si>
  <si>
    <t>פנאי והעשרה</t>
  </si>
  <si>
    <t>בילויים</t>
  </si>
  <si>
    <t>התחייבויות</t>
  </si>
  <si>
    <t>שירותים</t>
  </si>
  <si>
    <t>חסכון</t>
  </si>
  <si>
    <t>קטגוריית-על (נסתרת)</t>
  </si>
  <si>
    <t>קטגוריית על</t>
  </si>
  <si>
    <t>קטגוריית משנה</t>
  </si>
  <si>
    <t>רשימת קטגוריות על</t>
  </si>
  <si>
    <t>הערות</t>
  </si>
  <si>
    <t>עמלות</t>
  </si>
  <si>
    <t>אוכל בחוץ, חופשות וכו'</t>
  </si>
  <si>
    <t>ביטוחים, קופ"ח, סופר פארם וכו'</t>
  </si>
  <si>
    <t>לא כולל ביטוח רכב</t>
  </si>
  <si>
    <t>הלוואות</t>
  </si>
  <si>
    <t>אנשי מקצוע</t>
  </si>
  <si>
    <t>ניתוח הוצאות והכנסות</t>
  </si>
  <si>
    <t>בניית תקציב</t>
  </si>
  <si>
    <t>מדרגות אשראי</t>
  </si>
  <si>
    <t>מדרגה 1</t>
  </si>
  <si>
    <t>מדרגה 2</t>
  </si>
  <si>
    <t>מדרגה 3</t>
  </si>
  <si>
    <t>ריבית חודשית</t>
  </si>
  <si>
    <t>ריבית שנתית</t>
  </si>
  <si>
    <t>מדרגת ריבית</t>
  </si>
  <si>
    <t>מעל 1000</t>
  </si>
  <si>
    <t xml:space="preserve">הזינו בטבלה את כל מקורות ההכנסה שלכם: משכורות, קצבאות, הכנסות פאסיביות מנכסים או השקעות ועוד. 
אם הכנסותיכם אינן קבועות, מומלץ לסכום את סך ההכנסות מהשנה האחרונה ולחשב ממוצע חודשי. </t>
  </si>
  <si>
    <t xml:space="preserve">הגרף משווה בין ההוצאות שלכם בפועל היום ובין התקציב שבניתם לפי כל קטגוריה. מכאן גם אפשר ללמוד על החסכון שנדרש בכל קטגוריה.
כעת תוכלו להשוות בין העמודות ולוודא שהתקציב אכן מחולק באופן הבא:
10% חיסכון / כיסוי המינוס
5% בלת"מ (הוצאות בלתי מתוכננות)
30% התחייבויות (משכנתא, החזרת חובות ועוד)
55% הוצאות מחייה (מזון, חשבונות, ביגוד ועוד)
</t>
  </si>
  <si>
    <t>הסבר לעצמי</t>
  </si>
  <si>
    <t>הסכומים יתעדכנו אוטומטית מטבלת מעקב ההוצאות.
באפשרותכם להזין נתונים ישירות לטבלה, ללא הזנת נתונים במעקב הוצאות. אם חרגתם מהתקציב החודשי שהגדרתם בגיליון "בניית תקציב" - התא ייצבע באדום</t>
  </si>
  <si>
    <r>
      <t xml:space="preserve">הנתונים בעמודת "ממוצע חודשי" לקוחים מהנתונים שהזנתם בטבלה הקודמת. היעזרו בהם לצורך בניית תקציב הכנסות </t>
    </r>
    <r>
      <rPr>
        <b/>
        <sz val="13"/>
        <color theme="1"/>
        <rFont val="Calibri"/>
        <family val="2"/>
      </rPr>
      <t>ריאלי</t>
    </r>
    <r>
      <rPr>
        <sz val="13"/>
        <color theme="1"/>
        <rFont val="Calibri"/>
        <family val="2"/>
      </rPr>
      <t>.
הזינו בתקציב החודשי את הסכום שתרצו להקצות לכל סעיף בכל חודש. התקציב השנתי יתעדכן אוטומטית בהתאם לנתונים שתזינו.</t>
    </r>
  </si>
  <si>
    <r>
      <t xml:space="preserve">הנתונים בעמודת "ממוצע חודשי" לקוחים מהנתונים שהזנתם בטבלה הקודמת. היעזרו בהם לצורך בניית תקציב הוצאות </t>
    </r>
    <r>
      <rPr>
        <b/>
        <sz val="13"/>
        <color theme="1"/>
        <rFont val="Calibri"/>
        <family val="2"/>
      </rPr>
      <t>ריאלי</t>
    </r>
    <r>
      <rPr>
        <sz val="13"/>
        <color theme="1"/>
        <rFont val="Calibri"/>
        <family val="2"/>
      </rPr>
      <t>.
שוקלים מאיזה סעיף לקצץ? זכרו את פילוח ההוצאות המומלץ שכתוב בהנחיות למילוי הטבלה.
הזינו בתקציב החודשי את הסכום שתרצו להקצות לכל סעיף בכל חודש. התקציב השנתי יתעדכן אוטומטית בהתאם לנתונים שתזינו.</t>
    </r>
  </si>
  <si>
    <r>
      <rPr>
        <b/>
        <sz val="14"/>
        <color theme="1"/>
        <rFont val="Arial"/>
        <family val="2"/>
        <scheme val="minor"/>
      </rPr>
      <t>שלב 1: ניתוח הכנסות והוצאות</t>
    </r>
    <r>
      <rPr>
        <sz val="14"/>
        <color theme="1"/>
        <rFont val="Arial"/>
        <family val="2"/>
        <scheme val="minor"/>
      </rPr>
      <t xml:space="preserve">
זמן מילוי: 30 דקות.
בסוף הכל זה עניין של פלוס ומינוס. אם תהיו בשליטה על זה, תגדילו את הסיכוי ליצירת תזרים חודשי חיובי. בטבלה זו תוכלו לבצע ניתוח של הכנסותיכם והוצאותיכם כדי לקבל תמונה ברורה של מצבכם הכלכלי: כמה נכנס, כמה יצא ועל מה. 
</t>
    </r>
    <r>
      <rPr>
        <b/>
        <sz val="14"/>
        <color theme="1"/>
        <rFont val="Arial"/>
        <family val="2"/>
        <scheme val="minor"/>
      </rPr>
      <t>איך ממלאים את הטבלה?</t>
    </r>
    <r>
      <rPr>
        <sz val="14"/>
        <color theme="1"/>
        <rFont val="Arial"/>
        <family val="2"/>
        <scheme val="minor"/>
      </rPr>
      <t xml:space="preserve">
רכזו את כל ההוצאות וההכנסות החודשיות שלכם מ-3 החודשים האחרונים והזינו בטבלה. קל מאד לראות את זה דרך ההוצאות באתר חברת האשראי. באפשרותכם לדלג על הזנת הנתונים משלושת החודשים האחרונים ולהזין נתונים ישירות לעמודת "ממוצע חודשי". 
כשתסיימו להזין את כל הנתונים, תוכלו לצפות בממוצע ההכנסות וההוצאות החודשי שלכם.
טיפ: בהוצאות ובהכנסות תקופתיות, שאינן מתרחשת בכל חודש, חשבו ממוצע חודשי. לדוגמה: מכיוון שתשלום הארנונה מתבצע אחת לחודשיים, חלקו את חשבון הארנונה שלכם ב-2, והזינו את הסכום שהתקבל בכל חודש. בהוצאות שנתיות כמו אגרת חידוש רישיון רכב וחופשה, מומלץ לחלק את ההוצאה על פני 12 חודשים.
</t>
    </r>
    <r>
      <rPr>
        <b/>
        <sz val="14"/>
        <color theme="1"/>
        <rFont val="Arial"/>
        <family val="2"/>
        <scheme val="minor"/>
      </rPr>
      <t>מה השלב הבא?</t>
    </r>
    <r>
      <rPr>
        <sz val="14"/>
        <color theme="1"/>
        <rFont val="Arial"/>
        <family val="2"/>
        <scheme val="minor"/>
      </rPr>
      <t xml:space="preserve">
לאחר שתסיימו למלא את הטבלה, תוכלו לעבור לשלב בניית התקציב תוך הסתמכות על הנתונים שמילאתם.
בהצלחה!</t>
    </r>
  </si>
  <si>
    <t>הזינו את כל ההוצאות שלכם לפי הקטגוריות המופיעות בטבלה. הכנסנו בשבילכם את ההוצאות הנפוצות ביותר. 
בחלק מהקטגוריות תוכלו ללחוץ על שם הקטגוריה ולהיעזר במחשבון המכיל תתי קטגוריות נוספות.</t>
  </si>
  <si>
    <r>
      <rPr>
        <b/>
        <sz val="14"/>
        <color theme="1"/>
        <rFont val="Calibri"/>
        <family val="2"/>
      </rPr>
      <t>שלב 2: בניית התקציב</t>
    </r>
    <r>
      <rPr>
        <sz val="14"/>
        <color theme="1"/>
        <rFont val="Calibri"/>
        <family val="2"/>
      </rPr>
      <t xml:space="preserve">
זמן מילוי: 15 דקות. 
אם מתכננים, מצליחים לשלוט. זו המסקנה הכי ברורה מהתבוננות באלפי משפחות בישראל. מי שלא מתכנן ו״זורם״ עם המציאות נתקל ביותר קשיים פיננסיים ומי שמתכנן מחזיר את השליטה. בטבלה זו תוכלו לבנות תקציב חודשי ושנתי, תוך התבססות על ניתוח ההכנסות וההוצאות שערכתם. 
</t>
    </r>
    <r>
      <rPr>
        <b/>
        <sz val="14"/>
        <color theme="1"/>
        <rFont val="Calibri"/>
        <family val="2"/>
      </rPr>
      <t xml:space="preserve">כללים לבניית תקציב
</t>
    </r>
    <r>
      <rPr>
        <sz val="14"/>
        <color theme="1"/>
        <rFont val="Calibri"/>
        <family val="2"/>
      </rPr>
      <t>1. ודאו כי ההכנסות≥ההוצאות
2. הגדירו סדר עדיפויות (הבחינו בין "רוצים" ל"צריכים")
3. ודאו כי ההוצאות מחולקות באופן הבא: 
10% חיסכון / כיסוי המינוס
5% בלת"מ (הוצאות בלתי מתוכננות)
30% התחייבויות (משכנתא, החזרת חובות ועוד)
55% הוצאות מחייה (מזון, חשבונות, ביגוד ועוד)
בהצלחה!</t>
    </r>
  </si>
  <si>
    <r>
      <rPr>
        <b/>
        <sz val="14"/>
        <color theme="1"/>
        <rFont val="Calibri"/>
        <family val="2"/>
      </rPr>
      <t>שלב 3: מעקב הוצאות</t>
    </r>
    <r>
      <rPr>
        <sz val="14"/>
        <color theme="1"/>
        <rFont val="Calibri"/>
        <family val="2"/>
      </rPr>
      <t xml:space="preserve">
זמן מילוי: 10 דקות.
ידע זה כוח. ובכסף זה אפילו יותר משמעותי. בטבלה זו תוכלו להזין את כל ההוצאות שלכם לפי חודש. זהו שלב שיסייע לכם לעקוב אחר ההוצאות שלכם ולוודא שאינכם חורגים מהתקציב החודשי והשנתי. 
</t>
    </r>
    <r>
      <rPr>
        <b/>
        <sz val="14"/>
        <color theme="1"/>
        <rFont val="Calibri"/>
        <family val="2"/>
      </rPr>
      <t>איך ממלאים את הטבלה?</t>
    </r>
    <r>
      <rPr>
        <sz val="14"/>
        <color theme="1"/>
        <rFont val="Calibri"/>
        <family val="2"/>
      </rPr>
      <t xml:space="preserve">
o בכל שורה הזינו הוצאה אחת
o הקפידו לבחור את החודש המתאים והתאריך
o סווגו את ההוצאה בהתאם לקטגוריות המופיעות ברשימה
o אם החלטתם לשלם בתשלומים, הזינו את סכום העסקה הכללי, מספר התשלומים והתשלום שעליכם לשלם בכל חודש. ראו דוגמה בשורה הראשונה.
</t>
    </r>
    <r>
      <rPr>
        <b/>
        <sz val="14"/>
        <color theme="1"/>
        <rFont val="Calibri"/>
        <family val="2"/>
      </rPr>
      <t xml:space="preserve">המידע שתזינו כאן, יועבר אוטומטית ללשונית "ניהול התקציב" לפי קטגוריות. </t>
    </r>
    <r>
      <rPr>
        <sz val="14"/>
        <color theme="1"/>
        <rFont val="Calibri"/>
        <family val="2"/>
      </rPr>
      <t xml:space="preserve">
אם אינכם מעוניינים למלא את הטבלה, תוכלו להזין את הנתונים ישירות לטבלת ניהול התקציב בגיליון הבא.
מומלץ למלא את הטבלה אחת לשבוע.
בהצלחה!</t>
    </r>
  </si>
  <si>
    <t>כל הכבוד שהחלטתם לעשות את הצעד הראשון לצמיחה הפיננסית שלכם!</t>
  </si>
  <si>
    <t>כאן תרכזו את ההוצאות וההכנסות שלכם במקום אחד,תבנו את התקציב המשפחתי שלכם, תהיו בשליטה ותהנו משקט נפשי!</t>
  </si>
  <si>
    <r>
      <t xml:space="preserve">
בקובץ הזה תוכלו לבנות את התקציב המשפחתי שלכם. תחשבו על זה כמו משימה שעושים פעם אחת, ויכולה לשנות את המצב הפיננסי שלכם לטווח הארוך. אנחנו במרכז לצמיחה פיננסית יודעים שזה קשה למצוא את הזמן ״לשבת״ על זה ולכן ניסינו לבנות את אקסל התקציב בצורה הכי נוחה שיש, שיהיה לכם הכי קל שיש. 
יש לנו ארבעה שלבים שקל למצוא בלשוניות בתחתית העמוד:
1. </t>
    </r>
    <r>
      <rPr>
        <b/>
        <sz val="11"/>
        <color theme="0"/>
        <rFont val="Arial"/>
        <family val="2"/>
        <scheme val="minor"/>
      </rPr>
      <t>שלב 1: הוצאות מול הכנסות</t>
    </r>
    <r>
      <rPr>
        <sz val="11"/>
        <color theme="0"/>
        <rFont val="Arial"/>
        <family val="2"/>
        <scheme val="minor"/>
      </rPr>
      <t xml:space="preserve"> - בסוף אפשר לסכם את המצב הפיננסי להפרש בין כמה שאנחנו מכניסים לכמה שאנחנו מוציאים.בלשונית זו תוכלו להזין את ממוצע ההכנסות וההוצאות החודשיות שלכם ולקבל תמונת מצב של מצבכם הפיננסי. בשלב זה מומלץ להיעזר בנתונים כמו: תדפיסי חשבון בנק, כרטיסי אשראי, תלושי משכורת ועוד. אחרי שתבינו איפה אתם עומדים מבחינה כלכלית, תוכלו לעבור לשלב הבא ולבנות מסגרת תקציב.
2. </t>
    </r>
    <r>
      <rPr>
        <b/>
        <sz val="11"/>
        <color theme="0"/>
        <rFont val="Arial"/>
        <family val="2"/>
        <scheme val="minor"/>
      </rPr>
      <t xml:space="preserve">שלב 2: בניית תקציב </t>
    </r>
    <r>
      <rPr>
        <sz val="11"/>
        <color theme="0"/>
        <rFont val="Arial"/>
        <family val="2"/>
        <scheme val="minor"/>
      </rPr>
      <t xml:space="preserve">-  בלשונית זו תוכלו להזין את התקציב החודשי והשנתי שלכם עבור כל סוג הכנסה והוצאה. התקציב יאפשר לכם לעקוב אחרי ההוצאות וההכנסות שלכם ולוודא שאתם בדרך הנכונה.
3. </t>
    </r>
    <r>
      <rPr>
        <b/>
        <sz val="11"/>
        <color theme="0"/>
        <rFont val="Arial"/>
        <family val="2"/>
        <scheme val="minor"/>
      </rPr>
      <t>שלב 3: מעקב הוצאות</t>
    </r>
    <r>
      <rPr>
        <sz val="11"/>
        <color theme="0"/>
        <rFont val="Arial"/>
        <family val="2"/>
        <scheme val="minor"/>
      </rPr>
      <t xml:space="preserve"> - בלשונית זו תוכלו להזין את ההוצאות החודשיות שלכם. כך תוכלו לעקוב אחרי התנהלותכם היומיומית, ולוודא שאינכם חורגים ממסגרת התקציב. כדי להקל עליכם, נתונים אלו יועברו אוטומטית לשלב 4 של ניהול התקציב.
4. </t>
    </r>
    <r>
      <rPr>
        <b/>
        <sz val="11"/>
        <color theme="0"/>
        <rFont val="Arial"/>
        <family val="2"/>
        <scheme val="minor"/>
      </rPr>
      <t>שלב 4:</t>
    </r>
    <r>
      <rPr>
        <sz val="11"/>
        <color theme="0"/>
        <rFont val="Arial"/>
        <family val="2"/>
        <scheme val="minor"/>
      </rPr>
      <t xml:space="preserve"> </t>
    </r>
    <r>
      <rPr>
        <b/>
        <sz val="11"/>
        <color theme="0"/>
        <rFont val="Arial"/>
        <family val="2"/>
        <scheme val="minor"/>
      </rPr>
      <t>ניהול תקציב</t>
    </r>
    <r>
      <rPr>
        <sz val="11"/>
        <color theme="0"/>
        <rFont val="Arial"/>
        <family val="2"/>
        <scheme val="minor"/>
      </rPr>
      <t xml:space="preserve"> - בלשונית זו תוכלו לצפות בהוצאותיכם והכנסותיכם בפועל מול התקציב החודשי והשנתי שבניתם. כך תוכלו לזהות חריגות עתידיות ולהבין האם יש צורך לבצע שינויים בתקציב.
זמן למילוי הקובץ בפעם הראשונה: 60 דקות
זמן לעדכון שוטף: 15 דקות.
</t>
    </r>
  </si>
  <si>
    <t xml:space="preserve">זהו סעיף הכולל את כל הוצאות אחזקת הרכב: רישיונות , ביטוחים וכו'... </t>
  </si>
  <si>
    <r>
      <rPr>
        <b/>
        <sz val="14"/>
        <color theme="1"/>
        <rFont val="Arial"/>
        <family val="2"/>
        <scheme val="minor"/>
      </rPr>
      <t>שלב 4: ניהול תקציב</t>
    </r>
    <r>
      <rPr>
        <sz val="14"/>
        <color theme="1"/>
        <rFont val="Arial"/>
        <family val="2"/>
        <scheme val="minor"/>
      </rPr>
      <t xml:space="preserve">
זמן: 5 דקות.
בטבלה זו תוכלו לצפות במצב ההוצאות וההכנסות שלכם ביחס לתקציב. זהו המקום לבדוק האם אתם עומדים בתקציב שלכם והאם יש צורך לערוך בו שינויים.
</t>
    </r>
    <r>
      <rPr>
        <b/>
        <sz val="14"/>
        <color theme="1"/>
        <rFont val="Arial"/>
        <family val="2"/>
        <scheme val="minor"/>
      </rPr>
      <t>איך ממלאים את הטבלה?</t>
    </r>
    <r>
      <rPr>
        <sz val="14"/>
        <color theme="1"/>
        <rFont val="Arial"/>
        <family val="2"/>
        <scheme val="minor"/>
      </rPr>
      <t xml:space="preserve">
הטבלה מתמלאת אוטומטית, בהתאם להזנת ההוצאות שלכם בגיליון הקודם. 
באפשרותכם לדלג על מילוי הטבלה בגיליון "מעקב הוצאות" ולהזין את הנתונים ישירות לטבלה הנוכחית.
</t>
    </r>
    <r>
      <rPr>
        <b/>
        <sz val="14"/>
        <color theme="1"/>
        <rFont val="Arial"/>
        <family val="2"/>
        <scheme val="minor"/>
      </rPr>
      <t>שינויים בתקציב:</t>
    </r>
    <r>
      <rPr>
        <sz val="14"/>
        <color theme="1"/>
        <rFont val="Arial"/>
        <family val="2"/>
        <scheme val="minor"/>
      </rPr>
      <t xml:space="preserve">
אם הגעתם למסקנה שעליכם לשנות את התקציב שהגדרתם לסעיף מסויים, חזרו לגיליון "בניית תקציב", שנו את התקציב, והנתון יתעדכן אוטומטית בטבלה הנוכחית.
</t>
    </r>
    <r>
      <rPr>
        <b/>
        <sz val="14"/>
        <color theme="1"/>
        <rFont val="Arial"/>
        <family val="2"/>
        <scheme val="minor"/>
      </rPr>
      <t xml:space="preserve">המלצה: </t>
    </r>
    <r>
      <rPr>
        <sz val="14"/>
        <color theme="1"/>
        <rFont val="Arial"/>
        <family val="2"/>
        <scheme val="minor"/>
      </rPr>
      <t xml:space="preserve">מומלץ לבדוק את מצבכם אחת לשבוע על מנת למנוע חריגה מהתקציב.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</si>
</sst>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0_ ;_ * \-#,##0.0_ ;_ * &quot;-&quot;??_ ;_ @_ "/>
    <numFmt numFmtId="165" formatCode="_ * #,##0_ ;_ * \-#,##0_ ;_ * &quot;-&quot;??_ ;_ @_ "/>
    <numFmt numFmtId="166" formatCode="#,##0_ ;\-#,##0\ "/>
    <numFmt numFmtId="167" formatCode="&quot;₪&quot;\ #,##0"/>
  </numFmts>
  <fonts count="32">
    <font>
      <sz val="11"/>
      <color theme="1"/>
      <name val="Arial"/>
      <family val="2"/>
      <scheme val="minor"/>
    </font>
    <font>
      <sz val="11"/>
      <color theme="1"/>
      <name val="Arial"/>
      <family val="2"/>
      <scheme val="minor"/>
    </font>
    <font>
      <sz val="16"/>
      <color theme="0"/>
      <name val="Arial"/>
      <family val="2"/>
      <scheme val="minor"/>
    </font>
    <font>
      <sz val="11"/>
      <color rgb="FFFF0000"/>
      <name val="Arial"/>
      <family val="2"/>
      <scheme val="minor"/>
    </font>
    <font>
      <sz val="11"/>
      <name val="Arial"/>
      <family val="2"/>
      <scheme val="minor"/>
    </font>
    <font>
      <b/>
      <sz val="11"/>
      <color theme="1"/>
      <name val="Arial"/>
      <family val="2"/>
      <scheme val="minor"/>
    </font>
    <font>
      <u/>
      <sz val="11"/>
      <color theme="10"/>
      <name val="Arial"/>
      <family val="2"/>
      <scheme val="minor"/>
    </font>
    <font>
      <sz val="14"/>
      <color theme="1"/>
      <name val="Arial"/>
      <family val="2"/>
      <scheme val="minor"/>
    </font>
    <font>
      <b/>
      <sz val="14"/>
      <color theme="1"/>
      <name val="Arial"/>
      <family val="2"/>
      <scheme val="minor"/>
    </font>
    <font>
      <sz val="12"/>
      <color theme="0"/>
      <name val="Arial"/>
      <family val="2"/>
      <scheme val="minor"/>
    </font>
    <font>
      <sz val="11"/>
      <color theme="0"/>
      <name val="Arial"/>
      <family val="2"/>
      <scheme val="minor"/>
    </font>
    <font>
      <b/>
      <sz val="11"/>
      <color theme="0"/>
      <name val="Arial"/>
      <family val="2"/>
      <scheme val="minor"/>
    </font>
    <font>
      <sz val="13"/>
      <color theme="1"/>
      <name val="Arial"/>
      <family val="2"/>
      <scheme val="minor"/>
    </font>
    <font>
      <sz val="13"/>
      <color theme="1"/>
      <name val="Calibri (Body)_x0000_"/>
    </font>
    <font>
      <b/>
      <sz val="16"/>
      <color theme="0"/>
      <name val="Arial"/>
      <family val="2"/>
      <scheme val="minor"/>
    </font>
    <font>
      <b/>
      <sz val="11"/>
      <color rgb="FFDA2A31"/>
      <name val="Calibri (Body)_x0000_"/>
    </font>
    <font>
      <b/>
      <sz val="11"/>
      <color rgb="FF2A5671"/>
      <name val="Calibri (Body)_x0000_"/>
    </font>
    <font>
      <b/>
      <sz val="14"/>
      <color theme="0"/>
      <name val="Arial"/>
      <family val="2"/>
      <scheme val="minor"/>
    </font>
    <font>
      <sz val="11"/>
      <color rgb="FF002060"/>
      <name val="Arial"/>
      <family val="2"/>
      <scheme val="minor"/>
    </font>
    <font>
      <sz val="11"/>
      <color rgb="FFFFFFFF"/>
      <name val="Arial"/>
      <family val="2"/>
    </font>
    <font>
      <sz val="11"/>
      <color rgb="FF000000"/>
      <name val="Arial"/>
      <family val="2"/>
    </font>
    <font>
      <sz val="14"/>
      <color theme="1"/>
      <name val="Calibri"/>
      <family val="2"/>
    </font>
    <font>
      <b/>
      <sz val="14"/>
      <color theme="1"/>
      <name val="Calibri"/>
      <family val="2"/>
    </font>
    <font>
      <sz val="11"/>
      <color theme="1"/>
      <name val="Calibri"/>
      <family val="2"/>
    </font>
    <font>
      <b/>
      <sz val="16"/>
      <color theme="0"/>
      <name val="Calibri"/>
      <family val="2"/>
    </font>
    <font>
      <sz val="13"/>
      <color theme="1"/>
      <name val="Calibri"/>
      <family val="2"/>
    </font>
    <font>
      <b/>
      <sz val="13"/>
      <color theme="1"/>
      <name val="Calibri"/>
      <family val="2"/>
    </font>
    <font>
      <sz val="16"/>
      <color theme="0"/>
      <name val="Calibri"/>
      <family val="2"/>
    </font>
    <font>
      <b/>
      <sz val="11"/>
      <color theme="0"/>
      <name val="Calibri"/>
      <family val="2"/>
    </font>
    <font>
      <sz val="11"/>
      <color theme="0"/>
      <name val="Calibri"/>
      <family val="2"/>
    </font>
    <font>
      <sz val="16"/>
      <color theme="1"/>
      <name val="Calibri"/>
      <family val="2"/>
    </font>
    <font>
      <b/>
      <sz val="14"/>
      <color theme="0"/>
      <name val="Calibri"/>
      <family val="2"/>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2A5671"/>
        <bgColor indexed="64"/>
      </patternFill>
    </fill>
    <fill>
      <patternFill patternType="solid">
        <fgColor rgb="FF3D82AB"/>
        <bgColor indexed="64"/>
      </patternFill>
    </fill>
    <fill>
      <patternFill patternType="solid">
        <fgColor rgb="FF489FD2"/>
        <bgColor indexed="64"/>
      </patternFill>
    </fill>
    <fill>
      <patternFill patternType="solid">
        <fgColor rgb="FFDA2A31"/>
        <bgColor indexed="64"/>
      </patternFill>
    </fill>
    <fill>
      <patternFill patternType="solid">
        <fgColor theme="0"/>
        <bgColor indexed="64"/>
      </patternFill>
    </fill>
    <fill>
      <patternFill patternType="solid">
        <fgColor rgb="FFFFFF00"/>
        <bgColor indexed="64"/>
      </patternFill>
    </fill>
    <fill>
      <patternFill patternType="solid">
        <fgColor rgb="FFD60093"/>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2A5671"/>
      </left>
      <right style="thin">
        <color rgb="FF2A5671"/>
      </right>
      <top style="thin">
        <color rgb="FF2A5671"/>
      </top>
      <bottom style="thin">
        <color rgb="FF2A567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81">
    <xf numFmtId="0" fontId="0" fillId="0" borderId="0" xfId="0"/>
    <xf numFmtId="0" fontId="3" fillId="0" borderId="0" xfId="0" applyFont="1"/>
    <xf numFmtId="0" fontId="0" fillId="0" borderId="0" xfId="0" applyAlignment="1">
      <alignment wrapText="1"/>
    </xf>
    <xf numFmtId="0" fontId="4" fillId="0" borderId="0" xfId="0" applyFont="1" applyAlignment="1">
      <alignment wrapText="1"/>
    </xf>
    <xf numFmtId="0" fontId="4" fillId="0" borderId="0" xfId="0" applyFont="1"/>
    <xf numFmtId="0" fontId="0" fillId="0" borderId="0" xfId="0" applyAlignment="1">
      <alignment vertical="top"/>
    </xf>
    <xf numFmtId="0" fontId="6" fillId="0" borderId="0" xfId="2" applyAlignment="1">
      <alignment vertical="top"/>
    </xf>
    <xf numFmtId="0" fontId="6" fillId="0" borderId="0" xfId="2" applyAlignment="1"/>
    <xf numFmtId="0" fontId="0" fillId="0" borderId="5" xfId="0" applyBorder="1" applyAlignment="1">
      <alignment vertical="top" wrapText="1"/>
    </xf>
    <xf numFmtId="0" fontId="0" fillId="0" borderId="5" xfId="0" applyBorder="1" applyAlignment="1">
      <alignment vertical="top"/>
    </xf>
    <xf numFmtId="0" fontId="6" fillId="0" borderId="5" xfId="2" applyBorder="1" applyAlignment="1">
      <alignment vertical="top"/>
    </xf>
    <xf numFmtId="0" fontId="6" fillId="0" borderId="5" xfId="2" applyBorder="1" applyAlignment="1">
      <alignment vertical="top" wrapText="1"/>
    </xf>
    <xf numFmtId="0" fontId="0" fillId="3" borderId="0" xfId="0" applyFill="1"/>
    <xf numFmtId="0" fontId="0" fillId="0" borderId="5" xfId="0" applyBorder="1" applyAlignment="1">
      <alignment wrapText="1"/>
    </xf>
    <xf numFmtId="0" fontId="2" fillId="4" borderId="5" xfId="0" applyFont="1" applyFill="1" applyBorder="1"/>
    <xf numFmtId="0" fontId="14" fillId="4" borderId="0" xfId="0" applyFont="1" applyFill="1" applyAlignment="1">
      <alignment horizontal="center" wrapText="1"/>
    </xf>
    <xf numFmtId="0" fontId="14" fillId="7" borderId="0" xfId="0" applyFont="1" applyFill="1" applyAlignment="1">
      <alignment horizontal="center" vertical="top" wrapText="1"/>
    </xf>
    <xf numFmtId="0" fontId="2" fillId="7" borderId="16" xfId="0" applyFont="1" applyFill="1" applyBorder="1" applyAlignment="1">
      <alignment vertical="top" wrapText="1"/>
    </xf>
    <xf numFmtId="0" fontId="2" fillId="7" borderId="16" xfId="0" applyFont="1" applyFill="1" applyBorder="1" applyAlignment="1">
      <alignment vertical="top"/>
    </xf>
    <xf numFmtId="0" fontId="2" fillId="4" borderId="5" xfId="0" applyFont="1" applyFill="1" applyBorder="1" applyAlignment="1">
      <alignment horizontal="center"/>
    </xf>
    <xf numFmtId="0" fontId="2" fillId="6" borderId="22" xfId="0" applyFont="1" applyFill="1" applyBorder="1"/>
    <xf numFmtId="0" fontId="11" fillId="4" borderId="17" xfId="0" applyFont="1" applyFill="1" applyBorder="1" applyAlignment="1">
      <alignment vertical="top" wrapText="1"/>
    </xf>
    <xf numFmtId="0" fontId="11" fillId="4" borderId="17" xfId="0" applyFont="1" applyFill="1" applyBorder="1" applyAlignment="1">
      <alignment vertical="top"/>
    </xf>
    <xf numFmtId="0" fontId="14" fillId="7" borderId="1" xfId="0" applyFont="1" applyFill="1" applyBorder="1" applyAlignment="1">
      <alignment horizontal="center" vertical="top" wrapText="1"/>
    </xf>
    <xf numFmtId="0" fontId="2" fillId="7" borderId="16" xfId="0" applyFont="1" applyFill="1" applyBorder="1" applyAlignment="1">
      <alignment horizontal="center" vertical="top"/>
    </xf>
    <xf numFmtId="0" fontId="11" fillId="7" borderId="12" xfId="0" applyFont="1" applyFill="1" applyBorder="1" applyAlignment="1">
      <alignment vertical="top"/>
    </xf>
    <xf numFmtId="0" fontId="11" fillId="7" borderId="3" xfId="0" applyFont="1" applyFill="1" applyBorder="1"/>
    <xf numFmtId="0" fontId="11" fillId="7" borderId="7" xfId="0" applyFont="1" applyFill="1" applyBorder="1"/>
    <xf numFmtId="0" fontId="2" fillId="6" borderId="16" xfId="0" applyFont="1" applyFill="1" applyBorder="1" applyAlignment="1">
      <alignment vertical="top"/>
    </xf>
    <xf numFmtId="0" fontId="9" fillId="6" borderId="8" xfId="0" applyFont="1" applyFill="1" applyBorder="1"/>
    <xf numFmtId="0" fontId="9" fillId="6" borderId="6" xfId="0" applyFont="1" applyFill="1" applyBorder="1"/>
    <xf numFmtId="0" fontId="9" fillId="6" borderId="9" xfId="0" applyFont="1" applyFill="1" applyBorder="1"/>
    <xf numFmtId="0" fontId="17" fillId="6" borderId="4" xfId="0" applyFont="1" applyFill="1" applyBorder="1" applyAlignment="1">
      <alignment horizontal="center" vertical="center"/>
    </xf>
    <xf numFmtId="0" fontId="17" fillId="5" borderId="1" xfId="0" applyFont="1" applyFill="1" applyBorder="1" applyAlignment="1">
      <alignment horizontal="center" vertical="center"/>
    </xf>
    <xf numFmtId="0" fontId="0" fillId="3" borderId="0" xfId="0" applyFill="1" applyAlignment="1">
      <alignment wrapText="1"/>
    </xf>
    <xf numFmtId="0" fontId="0" fillId="0" borderId="23" xfId="0" applyBorder="1" applyAlignment="1">
      <alignment vertical="top"/>
    </xf>
    <xf numFmtId="0" fontId="11" fillId="4" borderId="0" xfId="0" applyFont="1" applyFill="1" applyAlignment="1">
      <alignment horizontal="center"/>
    </xf>
    <xf numFmtId="0" fontId="11" fillId="7" borderId="23" xfId="0" applyFont="1" applyFill="1" applyBorder="1" applyAlignment="1">
      <alignment horizontal="center"/>
    </xf>
    <xf numFmtId="0" fontId="10" fillId="4" borderId="23" xfId="0" applyFont="1" applyFill="1" applyBorder="1" applyAlignment="1">
      <alignment horizontal="center" vertical="top"/>
    </xf>
    <xf numFmtId="0" fontId="0" fillId="4" borderId="0" xfId="0" applyFill="1" applyAlignment="1">
      <alignment vertical="top"/>
    </xf>
    <xf numFmtId="0" fontId="6" fillId="8" borderId="0" xfId="2" applyFill="1" applyAlignment="1">
      <alignment vertical="top"/>
    </xf>
    <xf numFmtId="0" fontId="0" fillId="8" borderId="0" xfId="0" applyFill="1"/>
    <xf numFmtId="0" fontId="0" fillId="8" borderId="0" xfId="0" applyFill="1" applyAlignment="1">
      <alignment wrapText="1"/>
    </xf>
    <xf numFmtId="0" fontId="0" fillId="8" borderId="0" xfId="0" applyFill="1" applyAlignment="1">
      <alignment vertical="top"/>
    </xf>
    <xf numFmtId="0" fontId="10" fillId="4" borderId="0" xfId="0" applyFont="1" applyFill="1" applyAlignment="1">
      <alignment vertical="top"/>
    </xf>
    <xf numFmtId="0" fontId="11" fillId="4" borderId="0" xfId="0" applyFont="1" applyFill="1" applyAlignment="1">
      <alignment vertical="top"/>
    </xf>
    <xf numFmtId="0" fontId="11" fillId="4" borderId="0" xfId="0" applyFont="1" applyFill="1" applyAlignment="1">
      <alignment horizontal="center" vertical="top"/>
    </xf>
    <xf numFmtId="0" fontId="0" fillId="3" borderId="0" xfId="0" applyFill="1" applyAlignment="1">
      <alignment vertical="top"/>
    </xf>
    <xf numFmtId="0" fontId="0" fillId="3" borderId="0" xfId="0" applyFill="1" applyAlignment="1">
      <alignment vertical="top" wrapText="1"/>
    </xf>
    <xf numFmtId="0" fontId="11" fillId="7" borderId="23" xfId="0" applyFont="1" applyFill="1" applyBorder="1" applyAlignment="1">
      <alignment horizontal="center" vertical="top"/>
    </xf>
    <xf numFmtId="0" fontId="0" fillId="4" borderId="0" xfId="0" applyFill="1"/>
    <xf numFmtId="0" fontId="10" fillId="4" borderId="0" xfId="0" applyFont="1" applyFill="1"/>
    <xf numFmtId="0" fontId="11" fillId="4" borderId="0" xfId="0" applyFont="1" applyFill="1"/>
    <xf numFmtId="0" fontId="0" fillId="0" borderId="23" xfId="0" applyBorder="1"/>
    <xf numFmtId="0" fontId="11" fillId="7" borderId="23" xfId="0" applyFont="1" applyFill="1" applyBorder="1"/>
    <xf numFmtId="0" fontId="6" fillId="8" borderId="0" xfId="2" applyFill="1" applyAlignment="1"/>
    <xf numFmtId="0" fontId="10" fillId="4" borderId="23" xfId="0" applyFont="1" applyFill="1" applyBorder="1"/>
    <xf numFmtId="0" fontId="18" fillId="0" borderId="23" xfId="0" applyFont="1" applyBorder="1" applyAlignment="1">
      <alignment vertical="top"/>
    </xf>
    <xf numFmtId="0" fontId="18" fillId="0" borderId="23" xfId="0" applyFont="1" applyBorder="1"/>
    <xf numFmtId="0" fontId="18" fillId="0" borderId="0" xfId="0" applyFont="1" applyAlignment="1">
      <alignment vertical="top" wrapText="1"/>
    </xf>
    <xf numFmtId="0" fontId="18" fillId="0" borderId="0" xfId="0" applyFont="1" applyAlignment="1">
      <alignment vertical="top"/>
    </xf>
    <xf numFmtId="0" fontId="18" fillId="0" borderId="0" xfId="0" applyFont="1"/>
    <xf numFmtId="0" fontId="0" fillId="0" borderId="0" xfId="0" applyProtection="1">
      <protection locked="0"/>
    </xf>
    <xf numFmtId="0" fontId="0" fillId="8" borderId="0" xfId="0" applyFill="1" applyProtection="1">
      <protection locked="0"/>
    </xf>
    <xf numFmtId="0" fontId="2" fillId="4" borderId="16" xfId="0" applyFont="1" applyFill="1" applyBorder="1" applyAlignment="1" applyProtection="1">
      <alignment wrapText="1"/>
      <protection locked="0"/>
    </xf>
    <xf numFmtId="0" fontId="14" fillId="8" borderId="0" xfId="0" applyFont="1" applyFill="1" applyAlignment="1" applyProtection="1">
      <alignment horizontal="center" wrapText="1"/>
      <protection locked="0"/>
    </xf>
    <xf numFmtId="0" fontId="0" fillId="8" borderId="0" xfId="0" applyFill="1" applyAlignment="1" applyProtection="1">
      <alignment vertical="center" wrapText="1" readingOrder="2"/>
      <protection locked="0"/>
    </xf>
    <xf numFmtId="0" fontId="2" fillId="4" borderId="16" xfId="0" applyFont="1" applyFill="1" applyBorder="1" applyProtection="1">
      <protection locked="0"/>
    </xf>
    <xf numFmtId="0" fontId="0" fillId="0" borderId="5" xfId="0" applyBorder="1" applyAlignment="1" applyProtection="1">
      <alignment vertical="top" wrapText="1"/>
      <protection locked="0"/>
    </xf>
    <xf numFmtId="0" fontId="0" fillId="0" borderId="5" xfId="0" applyBorder="1" applyAlignment="1" applyProtection="1">
      <alignment vertical="top"/>
      <protection locked="0"/>
    </xf>
    <xf numFmtId="0" fontId="0" fillId="3" borderId="0" xfId="0" applyFill="1" applyProtection="1">
      <protection locked="0"/>
    </xf>
    <xf numFmtId="0" fontId="0" fillId="0" borderId="15" xfId="0" applyBorder="1" applyAlignment="1" applyProtection="1">
      <alignment vertical="top" wrapText="1"/>
      <protection locked="0"/>
    </xf>
    <xf numFmtId="0" fontId="0" fillId="0" borderId="15" xfId="0" applyBorder="1" applyAlignment="1" applyProtection="1">
      <alignment vertical="top"/>
      <protection locked="0"/>
    </xf>
    <xf numFmtId="0" fontId="0" fillId="0" borderId="17" xfId="0" applyBorder="1" applyAlignment="1" applyProtection="1">
      <alignment vertical="top" wrapText="1"/>
      <protection locked="0"/>
    </xf>
    <xf numFmtId="0" fontId="0" fillId="8" borderId="17" xfId="0" applyFill="1" applyBorder="1" applyAlignment="1" applyProtection="1">
      <alignment vertical="top"/>
      <protection locked="0"/>
    </xf>
    <xf numFmtId="0" fontId="0" fillId="0" borderId="0" xfId="0" applyAlignment="1" applyProtection="1">
      <alignment vertical="top" wrapText="1"/>
      <protection locked="0"/>
    </xf>
    <xf numFmtId="0" fontId="0" fillId="8" borderId="0" xfId="0" applyFill="1" applyAlignment="1" applyProtection="1">
      <alignment vertical="top"/>
      <protection locked="0"/>
    </xf>
    <xf numFmtId="0" fontId="0" fillId="0" borderId="18" xfId="0" applyBorder="1" applyAlignment="1" applyProtection="1">
      <alignment vertical="top"/>
      <protection locked="0"/>
    </xf>
    <xf numFmtId="0" fontId="14" fillId="7" borderId="0" xfId="0" applyFont="1" applyFill="1" applyAlignment="1" applyProtection="1">
      <alignment horizontal="center" vertical="top" wrapText="1"/>
      <protection locked="0"/>
    </xf>
    <xf numFmtId="0" fontId="2" fillId="7" borderId="16" xfId="0" applyFont="1" applyFill="1" applyBorder="1" applyAlignment="1" applyProtection="1">
      <alignment vertical="top" wrapText="1"/>
      <protection locked="0"/>
    </xf>
    <xf numFmtId="0" fontId="2" fillId="7" borderId="16" xfId="0" applyFont="1" applyFill="1" applyBorder="1" applyAlignment="1" applyProtection="1">
      <alignment vertical="top"/>
      <protection locked="0"/>
    </xf>
    <xf numFmtId="164" fontId="2" fillId="7" borderId="16" xfId="1" applyNumberFormat="1" applyFont="1" applyFill="1" applyBorder="1" applyAlignment="1" applyProtection="1">
      <alignment vertical="top"/>
      <protection locked="0"/>
    </xf>
    <xf numFmtId="0" fontId="0" fillId="0" borderId="5" xfId="0" applyBorder="1" applyAlignment="1" applyProtection="1">
      <alignment wrapText="1"/>
      <protection locked="0"/>
    </xf>
    <xf numFmtId="0" fontId="0" fillId="0" borderId="0" xfId="0" applyAlignment="1" applyProtection="1">
      <alignment wrapText="1"/>
      <protection locked="0"/>
    </xf>
    <xf numFmtId="0" fontId="0" fillId="0" borderId="12" xfId="0" applyBorder="1" applyAlignment="1" applyProtection="1">
      <alignment vertical="top"/>
      <protection locked="0"/>
    </xf>
    <xf numFmtId="0" fontId="0" fillId="4" borderId="0" xfId="0" applyFill="1" applyAlignment="1" applyProtection="1">
      <alignment wrapText="1"/>
      <protection locked="0"/>
    </xf>
    <xf numFmtId="0" fontId="0" fillId="8" borderId="0" xfId="0" applyFill="1" applyAlignment="1" applyProtection="1">
      <alignment wrapText="1"/>
      <protection locked="0"/>
    </xf>
    <xf numFmtId="0" fontId="0" fillId="9" borderId="5" xfId="0" applyFill="1" applyBorder="1"/>
    <xf numFmtId="0" fontId="0" fillId="8" borderId="5" xfId="0" applyFill="1" applyBorder="1"/>
    <xf numFmtId="166" fontId="0" fillId="3" borderId="5" xfId="1" applyNumberFormat="1" applyFont="1" applyFill="1" applyBorder="1" applyAlignment="1" applyProtection="1">
      <alignment vertical="top"/>
    </xf>
    <xf numFmtId="0" fontId="19" fillId="4" borderId="5" xfId="0" applyFont="1" applyFill="1" applyBorder="1" applyAlignment="1">
      <alignment horizontal="center" vertical="center" readingOrder="2"/>
    </xf>
    <xf numFmtId="0" fontId="20" fillId="0" borderId="5" xfId="0" applyFont="1" applyBorder="1" applyAlignment="1">
      <alignment horizontal="center" vertical="center" readingOrder="2"/>
    </xf>
    <xf numFmtId="0" fontId="20" fillId="0" borderId="5" xfId="0" applyFont="1" applyBorder="1" applyAlignment="1">
      <alignment horizontal="center" vertical="center" readingOrder="1"/>
    </xf>
    <xf numFmtId="0" fontId="10" fillId="8" borderId="0" xfId="0" applyFont="1" applyFill="1"/>
    <xf numFmtId="3" fontId="1" fillId="3" borderId="5" xfId="1" applyNumberFormat="1" applyFont="1" applyFill="1" applyBorder="1" applyAlignment="1" applyProtection="1">
      <alignment vertical="top"/>
    </xf>
    <xf numFmtId="3" fontId="0" fillId="8" borderId="17" xfId="0" applyNumberFormat="1" applyFill="1" applyBorder="1" applyAlignment="1">
      <alignment vertical="top"/>
    </xf>
    <xf numFmtId="3" fontId="11" fillId="4" borderId="19" xfId="1" applyNumberFormat="1" applyFont="1" applyFill="1" applyBorder="1" applyAlignment="1" applyProtection="1">
      <alignment vertical="top"/>
    </xf>
    <xf numFmtId="166" fontId="11" fillId="7" borderId="13" xfId="1" applyNumberFormat="1" applyFont="1" applyFill="1" applyBorder="1" applyAlignment="1" applyProtection="1">
      <alignment vertical="top"/>
    </xf>
    <xf numFmtId="0" fontId="23" fillId="8" borderId="0" xfId="0" applyFont="1" applyFill="1"/>
    <xf numFmtId="0" fontId="23" fillId="0" borderId="0" xfId="0" applyFont="1"/>
    <xf numFmtId="0" fontId="27" fillId="4" borderId="5" xfId="0" applyFont="1" applyFill="1" applyBorder="1"/>
    <xf numFmtId="0" fontId="27" fillId="6" borderId="5" xfId="0" applyFont="1" applyFill="1" applyBorder="1"/>
    <xf numFmtId="0" fontId="23" fillId="0" borderId="5" xfId="0" applyFont="1" applyBorder="1" applyAlignment="1">
      <alignment vertical="top"/>
    </xf>
    <xf numFmtId="164" fontId="23" fillId="3" borderId="5" xfId="1" applyNumberFormat="1" applyFont="1" applyFill="1" applyBorder="1" applyAlignment="1">
      <alignment vertical="top"/>
    </xf>
    <xf numFmtId="164" fontId="23" fillId="0" borderId="5" xfId="1" applyNumberFormat="1" applyFont="1" applyBorder="1"/>
    <xf numFmtId="0" fontId="23" fillId="0" borderId="15" xfId="0" applyFont="1" applyBorder="1" applyAlignment="1">
      <alignment vertical="top"/>
    </xf>
    <xf numFmtId="0" fontId="23" fillId="0" borderId="17" xfId="0" applyFont="1" applyBorder="1" applyAlignment="1">
      <alignment vertical="top"/>
    </xf>
    <xf numFmtId="164" fontId="23" fillId="0" borderId="0" xfId="1" applyNumberFormat="1" applyFont="1"/>
    <xf numFmtId="0" fontId="23" fillId="0" borderId="2" xfId="0" applyFont="1" applyBorder="1" applyAlignment="1">
      <alignment vertical="top"/>
    </xf>
    <xf numFmtId="164" fontId="28" fillId="4" borderId="19" xfId="1" applyNumberFormat="1" applyFont="1" applyFill="1" applyBorder="1" applyAlignment="1">
      <alignment vertical="top"/>
    </xf>
    <xf numFmtId="164" fontId="23" fillId="0" borderId="2" xfId="1" applyNumberFormat="1" applyFont="1" applyBorder="1"/>
    <xf numFmtId="164" fontId="23" fillId="0" borderId="7" xfId="1" applyNumberFormat="1" applyFont="1" applyBorder="1"/>
    <xf numFmtId="0" fontId="23" fillId="8" borderId="0" xfId="0" applyFont="1" applyFill="1" applyAlignment="1">
      <alignment vertical="top" wrapText="1"/>
    </xf>
    <xf numFmtId="0" fontId="23" fillId="8" borderId="0" xfId="0" applyFont="1" applyFill="1" applyAlignment="1">
      <alignment vertical="top"/>
    </xf>
    <xf numFmtId="0" fontId="24" fillId="7" borderId="4" xfId="0" applyFont="1" applyFill="1" applyBorder="1" applyAlignment="1">
      <alignment horizontal="center" vertical="top" wrapText="1"/>
    </xf>
    <xf numFmtId="0" fontId="23" fillId="3" borderId="0" xfId="0" applyFont="1" applyFill="1"/>
    <xf numFmtId="0" fontId="27" fillId="7" borderId="5" xfId="0" applyFont="1" applyFill="1" applyBorder="1" applyAlignment="1">
      <alignment vertical="top"/>
    </xf>
    <xf numFmtId="164" fontId="27" fillId="7" borderId="5" xfId="1" applyNumberFormat="1" applyFont="1" applyFill="1" applyBorder="1" applyAlignment="1">
      <alignment vertical="top"/>
    </xf>
    <xf numFmtId="0" fontId="27" fillId="6" borderId="0" xfId="0" applyFont="1" applyFill="1"/>
    <xf numFmtId="0" fontId="23" fillId="0" borderId="5" xfId="0" applyFont="1" applyBorder="1" applyAlignment="1">
      <alignment vertical="top" wrapText="1"/>
    </xf>
    <xf numFmtId="164" fontId="23" fillId="0" borderId="20" xfId="1" applyNumberFormat="1" applyFont="1" applyBorder="1" applyAlignment="1">
      <alignment vertical="top"/>
    </xf>
    <xf numFmtId="164" fontId="23" fillId="0" borderId="20" xfId="1" applyNumberFormat="1" applyFont="1" applyBorder="1"/>
    <xf numFmtId="0" fontId="23" fillId="8" borderId="5" xfId="0" applyFont="1" applyFill="1" applyBorder="1" applyAlignment="1">
      <alignment wrapText="1"/>
    </xf>
    <xf numFmtId="0" fontId="23" fillId="0" borderId="5" xfId="0" applyFont="1" applyBorder="1"/>
    <xf numFmtId="0" fontId="23" fillId="0" borderId="5" xfId="0" applyFont="1" applyBorder="1" applyAlignment="1">
      <alignment wrapText="1"/>
    </xf>
    <xf numFmtId="0" fontId="23" fillId="0" borderId="0" xfId="0" applyFont="1" applyAlignment="1">
      <alignment wrapText="1"/>
    </xf>
    <xf numFmtId="0" fontId="23" fillId="0" borderId="2" xfId="0" applyFont="1" applyBorder="1"/>
    <xf numFmtId="164" fontId="28" fillId="7" borderId="3" xfId="1" applyNumberFormat="1" applyFont="1" applyFill="1" applyBorder="1" applyAlignment="1">
      <alignment vertical="top"/>
    </xf>
    <xf numFmtId="164" fontId="23" fillId="0" borderId="21" xfId="0" applyNumberFormat="1" applyFont="1" applyBorder="1"/>
    <xf numFmtId="164" fontId="23" fillId="0" borderId="19" xfId="1" applyNumberFormat="1" applyFont="1" applyBorder="1"/>
    <xf numFmtId="0" fontId="23" fillId="8" borderId="0" xfId="0" applyFont="1" applyFill="1" applyAlignment="1">
      <alignment wrapText="1"/>
    </xf>
    <xf numFmtId="0" fontId="24" fillId="4" borderId="0" xfId="0" applyFont="1" applyFill="1" applyAlignment="1">
      <alignment readingOrder="2"/>
    </xf>
    <xf numFmtId="0" fontId="30" fillId="8" borderId="0" xfId="0" applyFont="1" applyFill="1" applyAlignment="1">
      <alignment readingOrder="2"/>
    </xf>
    <xf numFmtId="0" fontId="30" fillId="8" borderId="0" xfId="0" applyFont="1" applyFill="1"/>
    <xf numFmtId="0" fontId="27" fillId="4" borderId="10" xfId="0" applyFont="1" applyFill="1" applyBorder="1"/>
    <xf numFmtId="0" fontId="27" fillId="4" borderId="0" xfId="0" applyFont="1" applyFill="1"/>
    <xf numFmtId="14" fontId="23" fillId="0" borderId="5" xfId="0" applyNumberFormat="1" applyFont="1" applyBorder="1"/>
    <xf numFmtId="165" fontId="23" fillId="0" borderId="5" xfId="1" applyNumberFormat="1" applyFont="1" applyBorder="1"/>
    <xf numFmtId="3" fontId="23" fillId="0" borderId="5" xfId="0" applyNumberFormat="1" applyFont="1" applyBorder="1"/>
    <xf numFmtId="0" fontId="0" fillId="0" borderId="5" xfId="0" applyBorder="1"/>
    <xf numFmtId="0" fontId="0" fillId="0" borderId="10" xfId="0" applyBorder="1"/>
    <xf numFmtId="3" fontId="0" fillId="0" borderId="0" xfId="0" applyNumberFormat="1"/>
    <xf numFmtId="3" fontId="0" fillId="0" borderId="11" xfId="0" applyNumberFormat="1" applyBorder="1"/>
    <xf numFmtId="0" fontId="0" fillId="0" borderId="12" xfId="0" applyBorder="1"/>
    <xf numFmtId="3" fontId="0" fillId="0" borderId="14" xfId="0" applyNumberFormat="1" applyBorder="1"/>
    <xf numFmtId="3" fontId="0" fillId="0" borderId="13" xfId="0" applyNumberFormat="1" applyBorder="1"/>
    <xf numFmtId="0" fontId="0" fillId="0" borderId="8" xfId="0" applyBorder="1"/>
    <xf numFmtId="167" fontId="0" fillId="0" borderId="9" xfId="0" applyNumberFormat="1" applyBorder="1"/>
    <xf numFmtId="0" fontId="0" fillId="0" borderId="15" xfId="0" applyBorder="1" applyAlignment="1">
      <alignment vertical="top"/>
    </xf>
    <xf numFmtId="0" fontId="0" fillId="8" borderId="0" xfId="0" applyFill="1" applyAlignment="1">
      <alignment vertical="top" wrapText="1"/>
    </xf>
    <xf numFmtId="0" fontId="21" fillId="3" borderId="0" xfId="0" applyFont="1" applyFill="1" applyAlignment="1">
      <alignment horizontal="right" vertical="top" readingOrder="2"/>
    </xf>
    <xf numFmtId="0" fontId="5" fillId="8" borderId="0" xfId="0" applyFont="1" applyFill="1"/>
    <xf numFmtId="0" fontId="11" fillId="10" borderId="0" xfId="0" applyFont="1" applyFill="1"/>
    <xf numFmtId="0" fontId="24" fillId="4" borderId="4" xfId="0" applyFont="1" applyFill="1" applyBorder="1" applyAlignment="1">
      <alignment wrapText="1"/>
    </xf>
    <xf numFmtId="0" fontId="23" fillId="10" borderId="0" xfId="0" applyFont="1" applyFill="1" applyAlignment="1">
      <alignment wrapText="1"/>
    </xf>
    <xf numFmtId="0" fontId="10" fillId="4" borderId="0" xfId="0" applyFont="1" applyFill="1" applyAlignment="1">
      <alignment horizontal="right" vertical="top" wrapText="1" readingOrder="2"/>
    </xf>
    <xf numFmtId="0" fontId="10" fillId="4" borderId="0" xfId="0" applyFont="1" applyFill="1" applyAlignment="1">
      <alignment horizontal="right" vertical="top" readingOrder="2"/>
    </xf>
    <xf numFmtId="0" fontId="2" fillId="4" borderId="0" xfId="0" applyFont="1" applyFill="1" applyAlignment="1" applyProtection="1">
      <alignment horizontal="right" vertical="center" wrapText="1"/>
      <protection locked="0"/>
    </xf>
    <xf numFmtId="0" fontId="2" fillId="4" borderId="0" xfId="0" applyFont="1" applyFill="1" applyAlignment="1" applyProtection="1">
      <alignment horizontal="right" vertical="center"/>
      <protection locked="0"/>
    </xf>
    <xf numFmtId="0" fontId="0" fillId="3" borderId="0" xfId="0" applyFill="1" applyAlignment="1" applyProtection="1">
      <alignment horizontal="right" vertical="center" wrapText="1"/>
      <protection locked="0"/>
    </xf>
    <xf numFmtId="0" fontId="12" fillId="8" borderId="0" xfId="0" applyFont="1" applyFill="1" applyAlignment="1" applyProtection="1">
      <alignment horizontal="right" wrapText="1"/>
      <protection locked="0"/>
    </xf>
    <xf numFmtId="0" fontId="7" fillId="2" borderId="0" xfId="0" applyFont="1" applyFill="1" applyAlignment="1" applyProtection="1">
      <alignment horizontal="right" vertical="center" wrapText="1" readingOrder="2"/>
      <protection locked="0"/>
    </xf>
    <xf numFmtId="0" fontId="13" fillId="0" borderId="0" xfId="0" applyFont="1" applyAlignment="1" applyProtection="1">
      <alignment horizontal="right" vertical="top" wrapText="1"/>
      <protection locked="0"/>
    </xf>
    <xf numFmtId="0" fontId="7" fillId="0" borderId="0" xfId="0" applyFont="1" applyAlignment="1" applyProtection="1">
      <alignment horizontal="right" vertical="top" wrapText="1"/>
      <protection locked="0"/>
    </xf>
    <xf numFmtId="0" fontId="0" fillId="3" borderId="0" xfId="0" applyFill="1" applyAlignment="1" applyProtection="1">
      <alignment horizontal="right" wrapText="1"/>
      <protection locked="0"/>
    </xf>
    <xf numFmtId="0" fontId="0" fillId="3" borderId="0" xfId="0" applyFill="1" applyAlignment="1" applyProtection="1">
      <alignment horizontal="right"/>
      <protection locked="0"/>
    </xf>
    <xf numFmtId="0" fontId="31" fillId="10" borderId="0" xfId="0" applyFont="1" applyFill="1" applyAlignment="1">
      <alignment horizontal="center" vertical="center" wrapText="1"/>
    </xf>
    <xf numFmtId="0" fontId="29" fillId="10" borderId="0" xfId="0" applyFont="1" applyFill="1" applyAlignment="1">
      <alignment horizontal="center" vertical="center"/>
    </xf>
    <xf numFmtId="0" fontId="23" fillId="3" borderId="0" xfId="0" applyFont="1" applyFill="1" applyAlignment="1">
      <alignment horizontal="center" wrapText="1"/>
    </xf>
    <xf numFmtId="0" fontId="21" fillId="3" borderId="0" xfId="0" applyFont="1" applyFill="1" applyAlignment="1">
      <alignment horizontal="right" vertical="top" wrapText="1" readingOrder="2"/>
    </xf>
    <xf numFmtId="0" fontId="21" fillId="3" borderId="0" xfId="0" applyFont="1" applyFill="1" applyAlignment="1">
      <alignment horizontal="right" vertical="top" readingOrder="2"/>
    </xf>
    <xf numFmtId="0" fontId="25" fillId="8" borderId="10" xfId="0" applyFont="1" applyFill="1" applyBorder="1" applyAlignment="1">
      <alignment horizontal="right" wrapText="1"/>
    </xf>
    <xf numFmtId="0" fontId="21" fillId="8" borderId="0" xfId="0" applyFont="1" applyFill="1" applyAlignment="1">
      <alignment horizontal="right" wrapText="1"/>
    </xf>
    <xf numFmtId="0" fontId="25" fillId="8" borderId="10" xfId="0" applyFont="1" applyFill="1" applyBorder="1" applyAlignment="1">
      <alignment horizontal="right" vertical="top" wrapText="1"/>
    </xf>
    <xf numFmtId="0" fontId="21" fillId="8" borderId="0" xfId="0" applyFont="1" applyFill="1" applyAlignment="1">
      <alignment horizontal="right" vertical="top" wrapText="1"/>
    </xf>
    <xf numFmtId="0" fontId="7" fillId="2" borderId="0" xfId="0" applyFont="1" applyFill="1" applyAlignment="1">
      <alignment horizontal="right" vertical="top" wrapText="1" readingOrder="2"/>
    </xf>
    <xf numFmtId="0" fontId="7" fillId="8" borderId="0" xfId="0" applyFont="1" applyFill="1" applyAlignment="1">
      <alignment horizontal="right" vertical="top" wrapText="1"/>
    </xf>
    <xf numFmtId="0" fontId="7" fillId="0" borderId="10" xfId="0" applyFont="1" applyBorder="1" applyAlignment="1">
      <alignment horizontal="right" wrapText="1"/>
    </xf>
    <xf numFmtId="0" fontId="7" fillId="0" borderId="0" xfId="0" applyFont="1" applyAlignment="1">
      <alignment horizontal="right" wrapText="1"/>
    </xf>
    <xf numFmtId="0" fontId="9" fillId="5" borderId="2" xfId="0" applyFont="1" applyFill="1" applyBorder="1" applyAlignment="1">
      <alignment horizontal="right"/>
    </xf>
    <xf numFmtId="0" fontId="9" fillId="5" borderId="7" xfId="0" applyFont="1" applyFill="1" applyBorder="1" applyAlignment="1">
      <alignment horizontal="right"/>
    </xf>
  </cellXfs>
  <cellStyles count="3">
    <cellStyle name="Comma" xfId="1" builtinId="3"/>
    <cellStyle name="Normal" xfId="0" builtinId="0"/>
    <cellStyle name="היפר-קישור" xfId="2" builtinId="8"/>
  </cellStyles>
  <dxfs count="28">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ill>
        <patternFill>
          <bgColor rgb="FFFF0000"/>
        </patternFill>
      </fill>
    </dxf>
    <dxf>
      <fill>
        <patternFill>
          <bgColor rgb="FF00B050"/>
        </patternFill>
      </fill>
    </dxf>
  </dxfs>
  <tableStyles count="0" defaultTableStyle="TableStyleMedium2" defaultPivotStyle="PivotStyleLight16"/>
  <colors>
    <mruColors>
      <color rgb="FFD60093"/>
      <color rgb="FF2A5671"/>
      <color rgb="FFDA2A31"/>
      <color rgb="FF3D82AB"/>
      <color rgb="FF489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2A5671"/>
            </a:solidFill>
            <a:ln>
              <a:noFill/>
            </a:ln>
            <a:effectLst/>
          </c:spPr>
          <c:invertIfNegative val="0"/>
          <c:dLbls>
            <c:dLbl>
              <c:idx val="0"/>
              <c:layout/>
              <c:tx>
                <c:rich>
                  <a:bodyPr/>
                  <a:lstStyle/>
                  <a:p>
                    <a:fld id="{1CFD6F2C-706A-41F6-AF34-A51EA958F5B6}" type="CELLRANGE">
                      <a:rPr lang="he-IL"/>
                      <a:pPr/>
                      <a:t>[CELLRANGE]</a:t>
                    </a:fld>
                    <a:endParaRPr lang="he-IL" baseline="0"/>
                  </a:p>
                  <a:p>
                    <a:fld id="{BD5696DB-5D6E-4F84-8017-81C7E1036446}" type="VALUE">
                      <a:rPr lang="he-IL"/>
                      <a:pPr/>
                      <a:t>[ערך]</a:t>
                    </a:fld>
                    <a:endParaRPr lang="he-IL"/>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F9C-492F-A8E5-EC62D34FD2E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e-IL"/>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'ניתוח הכנסות והוצאות'!$G$18</c:f>
              <c:numCache>
                <c:formatCode>#,##0</c:formatCode>
                <c:ptCount val="1"/>
                <c:pt idx="0">
                  <c:v>0</c:v>
                </c:pt>
              </c:numCache>
            </c:numRef>
          </c:val>
          <c:extLst>
            <c:ext xmlns:c15="http://schemas.microsoft.com/office/drawing/2012/chart" uri="{02D57815-91ED-43cb-92C2-25804820EDAC}">
              <c15:datalabelsRange>
                <c15:f>'ניתוח הכנסות והוצאות'!$A$3</c15:f>
                <c15:dlblRangeCache>
                  <c:ptCount val="1"/>
                  <c:pt idx="0">
                    <c:v>הכנסות</c:v>
                  </c:pt>
                </c15:dlblRangeCache>
              </c15:datalabelsRange>
            </c:ext>
            <c:ext xmlns:c16="http://schemas.microsoft.com/office/drawing/2014/chart" uri="{C3380CC4-5D6E-409C-BE32-E72D297353CC}">
              <c16:uniqueId val="{00000000-C9E5-2F40-9015-A9CE042AB66C}"/>
            </c:ext>
          </c:extLst>
        </c:ser>
        <c:ser>
          <c:idx val="1"/>
          <c:order val="1"/>
          <c:spPr>
            <a:solidFill>
              <a:srgbClr val="DA2A31"/>
            </a:solidFill>
            <a:ln>
              <a:noFill/>
            </a:ln>
            <a:effectLst/>
          </c:spPr>
          <c:invertIfNegative val="0"/>
          <c:dLbls>
            <c:dLbl>
              <c:idx val="0"/>
              <c:layout/>
              <c:tx>
                <c:rich>
                  <a:bodyPr/>
                  <a:lstStyle/>
                  <a:p>
                    <a:fld id="{05B267D4-55F9-4B55-8839-871BA8A2F561}" type="CELLRANGE">
                      <a:rPr lang="he-IL"/>
                      <a:pPr/>
                      <a:t>[CELLRANGE]</a:t>
                    </a:fld>
                    <a:endParaRPr lang="he-IL" baseline="0"/>
                  </a:p>
                  <a:p>
                    <a:fld id="{F3A14ABF-9291-4735-B5FC-CC2AEFDB6B41}" type="VALUE">
                      <a:rPr lang="he-IL"/>
                      <a:pPr/>
                      <a:t>[ערך]</a:t>
                    </a:fld>
                    <a:endParaRPr lang="he-IL"/>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F9C-492F-A8E5-EC62D34FD2E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e-IL"/>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'ניתוח הכנסות והוצאות'!$G$57</c:f>
              <c:numCache>
                <c:formatCode>#,##0_ ;\-#,##0\ </c:formatCode>
                <c:ptCount val="1"/>
                <c:pt idx="0">
                  <c:v>0</c:v>
                </c:pt>
              </c:numCache>
            </c:numRef>
          </c:val>
          <c:extLst>
            <c:ext xmlns:c15="http://schemas.microsoft.com/office/drawing/2012/chart" uri="{02D57815-91ED-43cb-92C2-25804820EDAC}">
              <c15:datalabelsRange>
                <c15:f>'ניתוח הכנסות והוצאות'!$A$20</c15:f>
                <c15:dlblRangeCache>
                  <c:ptCount val="1"/>
                  <c:pt idx="0">
                    <c:v>הוצאות</c:v>
                  </c:pt>
                </c15:dlblRangeCache>
              </c15:datalabelsRange>
            </c:ext>
            <c:ext xmlns:c16="http://schemas.microsoft.com/office/drawing/2014/chart" uri="{C3380CC4-5D6E-409C-BE32-E72D297353CC}">
              <c16:uniqueId val="{00000001-C9E5-2F40-9015-A9CE042AB66C}"/>
            </c:ext>
          </c:extLst>
        </c:ser>
        <c:dLbls>
          <c:showLegendKey val="0"/>
          <c:showVal val="0"/>
          <c:showCatName val="0"/>
          <c:showSerName val="0"/>
          <c:showPercent val="0"/>
          <c:showBubbleSize val="0"/>
        </c:dLbls>
        <c:gapWidth val="219"/>
        <c:overlap val="-27"/>
        <c:axId val="180636288"/>
        <c:axId val="180646272"/>
      </c:barChart>
      <c:catAx>
        <c:axId val="180636288"/>
        <c:scaling>
          <c:orientation val="maxMin"/>
        </c:scaling>
        <c:delete val="1"/>
        <c:axPos val="b"/>
        <c:numFmt formatCode="General" sourceLinked="1"/>
        <c:majorTickMark val="none"/>
        <c:minorTickMark val="none"/>
        <c:tickLblPos val="nextTo"/>
        <c:crossAx val="180646272"/>
        <c:crosses val="autoZero"/>
        <c:auto val="1"/>
        <c:lblAlgn val="ctr"/>
        <c:lblOffset val="100"/>
        <c:noMultiLvlLbl val="0"/>
      </c:catAx>
      <c:valAx>
        <c:axId val="180646272"/>
        <c:scaling>
          <c:orientation val="minMax"/>
          <c:min val="0"/>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8063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he-IL"/>
              <a:t>על מה הולך הכסף שלנו?</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he-IL"/>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877-C342-81AC-03A2736A4CE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877-C342-81AC-03A2736A4CE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877-C342-81AC-03A2736A4CE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877-C342-81AC-03A2736A4CE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877-C342-81AC-03A2736A4CE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877-C342-81AC-03A2736A4CE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5877-C342-81AC-03A2736A4CE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5877-C342-81AC-03A2736A4CE2}"/>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5877-C342-81AC-03A2736A4CE2}"/>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5877-C342-81AC-03A2736A4CE2}"/>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5877-C342-81AC-03A2736A4CE2}"/>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5877-C342-81AC-03A2736A4CE2}"/>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5877-C342-81AC-03A2736A4CE2}"/>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5877-C342-81AC-03A2736A4CE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he-IL"/>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קטגוריות!$G$4:$G$17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2-5877-C342-81AC-03A2736A4CE2}"/>
            </c:ext>
          </c:extLst>
        </c:ser>
        <c:dLbls>
          <c:dLblPos val="ctr"/>
          <c:showLegendKey val="0"/>
          <c:showVal val="0"/>
          <c:showCatName val="0"/>
          <c:showSerName val="0"/>
          <c:showPercent val="1"/>
          <c:showBubbleSize val="0"/>
          <c:showLeaderLines val="1"/>
        </c:dLbls>
        <c:firstSliceAng val="360"/>
      </c:pieChart>
      <c:spPr>
        <a:noFill/>
        <a:ln>
          <a:noFill/>
        </a:ln>
        <a:effectLst/>
      </c:spPr>
    </c:plotArea>
    <c:legend>
      <c:legendPos val="l"/>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he-I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'בניית תקציב'!$D$23</c:f>
              <c:strCache>
                <c:ptCount val="1"/>
                <c:pt idx="0">
                  <c:v>תקציב חודשי</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קטגוריות!$G$4:$G$17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73B-4C29-8C1B-EB467B2E8FC6}"/>
            </c:ext>
          </c:extLst>
        </c:ser>
        <c:ser>
          <c:idx val="1"/>
          <c:order val="1"/>
          <c:tx>
            <c:strRef>
              <c:f>'בניית תקציב'!$C$23</c:f>
              <c:strCache>
                <c:ptCount val="1"/>
                <c:pt idx="0">
                  <c:v>ממוצע חודשי</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קטגוריות!$H$4:$H$17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73B-4C29-8C1B-EB467B2E8FC6}"/>
            </c:ext>
          </c:extLst>
        </c:ser>
        <c:dLbls>
          <c:dLblPos val="outEnd"/>
          <c:showLegendKey val="0"/>
          <c:showVal val="1"/>
          <c:showCatName val="0"/>
          <c:showSerName val="0"/>
          <c:showPercent val="0"/>
          <c:showBubbleSize val="0"/>
        </c:dLbls>
        <c:gapWidth val="100"/>
        <c:axId val="200489600"/>
        <c:axId val="200499584"/>
      </c:barChart>
      <c:catAx>
        <c:axId val="200489600"/>
        <c:scaling>
          <c:orientation val="maxMin"/>
        </c:scaling>
        <c:delete val="0"/>
        <c:axPos val="r"/>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he-IL"/>
          </a:p>
        </c:txPr>
        <c:crossAx val="200499584"/>
        <c:crosses val="autoZero"/>
        <c:auto val="1"/>
        <c:lblAlgn val="ctr"/>
        <c:lblOffset val="100"/>
        <c:noMultiLvlLbl val="0"/>
      </c:catAx>
      <c:valAx>
        <c:axId val="200499584"/>
        <c:scaling>
          <c:orientation val="maxMin"/>
        </c:scaling>
        <c:delete val="0"/>
        <c:axPos val="t"/>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e-IL"/>
          </a:p>
        </c:txPr>
        <c:crossAx val="200489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he-IL"/>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7</xdr:col>
      <xdr:colOff>329045</xdr:colOff>
      <xdr:row>22</xdr:row>
      <xdr:rowOff>15196</xdr:rowOff>
    </xdr:from>
    <xdr:to>
      <xdr:col>8</xdr:col>
      <xdr:colOff>364065</xdr:colOff>
      <xdr:row>25</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209327572" y="2924651"/>
          <a:ext cx="658474" cy="56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502228</xdr:colOff>
      <xdr:row>6</xdr:row>
      <xdr:rowOff>19631</xdr:rowOff>
    </xdr:from>
    <xdr:to>
      <xdr:col>14</xdr:col>
      <xdr:colOff>1125683</xdr:colOff>
      <xdr:row>19</xdr:row>
      <xdr:rowOff>219366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659533</xdr:colOff>
      <xdr:row>23</xdr:row>
      <xdr:rowOff>34634</xdr:rowOff>
    </xdr:from>
    <xdr:to>
      <xdr:col>14</xdr:col>
      <xdr:colOff>1291648</xdr:colOff>
      <xdr:row>33</xdr:row>
      <xdr:rowOff>473364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287867</xdr:colOff>
      <xdr:row>59</xdr:row>
      <xdr:rowOff>81163</xdr:rowOff>
    </xdr:from>
    <xdr:to>
      <xdr:col>6</xdr:col>
      <xdr:colOff>1000126</xdr:colOff>
      <xdr:row>63</xdr:row>
      <xdr:rowOff>45508</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094724233" y="28783163"/>
          <a:ext cx="715434" cy="740104"/>
        </a:xfrm>
        <a:prstGeom prst="rect">
          <a:avLst/>
        </a:prstGeom>
      </xdr:spPr>
    </xdr:pic>
    <xdr:clientData/>
  </xdr:twoCellAnchor>
  <xdr:twoCellAnchor editAs="oneCell">
    <xdr:from>
      <xdr:col>14</xdr:col>
      <xdr:colOff>1253067</xdr:colOff>
      <xdr:row>6</xdr:row>
      <xdr:rowOff>110066</xdr:rowOff>
    </xdr:from>
    <xdr:to>
      <xdr:col>18</xdr:col>
      <xdr:colOff>464610</xdr:colOff>
      <xdr:row>16</xdr:row>
      <xdr:rowOff>152401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11085453233" y="6011333"/>
          <a:ext cx="2908300" cy="2209800"/>
        </a:xfrm>
        <a:prstGeom prst="rect">
          <a:avLst/>
        </a:prstGeom>
      </xdr:spPr>
    </xdr:pic>
    <xdr:clientData/>
  </xdr:twoCellAnchor>
  <xdr:twoCellAnchor>
    <xdr:from>
      <xdr:col>14</xdr:col>
      <xdr:colOff>1464733</xdr:colOff>
      <xdr:row>8</xdr:row>
      <xdr:rowOff>60038</xdr:rowOff>
    </xdr:from>
    <xdr:to>
      <xdr:col>18</xdr:col>
      <xdr:colOff>304802</xdr:colOff>
      <xdr:row>14</xdr:row>
      <xdr:rowOff>93133</xdr:rowOff>
    </xdr:to>
    <xdr:sp macro="" textlink="">
      <xdr:nvSpPr>
        <xdr:cNvPr id="4" name="Rounded Rectangular Callout 3">
          <a:extLst>
            <a:ext uri="{FF2B5EF4-FFF2-40B4-BE49-F238E27FC236}">
              <a16:creationId xmlns:a16="http://schemas.microsoft.com/office/drawing/2014/main" id="{00000000-0008-0000-0200-000004000000}"/>
            </a:ext>
          </a:extLst>
        </xdr:cNvPr>
        <xdr:cNvSpPr/>
      </xdr:nvSpPr>
      <xdr:spPr>
        <a:xfrm>
          <a:off x="11085609865" y="6350771"/>
          <a:ext cx="2540002" cy="1421629"/>
        </a:xfrm>
        <a:prstGeom prst="wedgeRoundRectCallout">
          <a:avLst>
            <a:gd name="adj1" fmla="val 64735"/>
            <a:gd name="adj2" fmla="val -8987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1" fromWordArt="0" anchor="t" anchorCtr="0" forceAA="0" compatLnSpc="1">
          <a:prstTxWarp prst="textNoShape">
            <a:avLst/>
          </a:prstTxWarp>
          <a:noAutofit/>
        </a:bodyPr>
        <a:lstStyle/>
        <a:p>
          <a:pPr marL="0" indent="0" algn="ctr" rtl="1"/>
          <a:r>
            <a:rPr lang="he-IL" sz="1300">
              <a:solidFill>
                <a:schemeClr val="lt1"/>
              </a:solidFill>
              <a:latin typeface="+mn-lt"/>
              <a:ea typeface="+mn-ea"/>
              <a:cs typeface="+mn-cs"/>
            </a:rPr>
            <a:t>כאן יופיע גרף עם השוואה בין ההכנסות להוצאות.</a:t>
          </a:r>
        </a:p>
        <a:p>
          <a:pPr marL="0" indent="0" algn="ctr" rtl="1"/>
          <a:r>
            <a:rPr lang="he-IL" sz="1300">
              <a:solidFill>
                <a:schemeClr val="lt1"/>
              </a:solidFill>
              <a:latin typeface="+mn-lt"/>
              <a:ea typeface="+mn-ea"/>
              <a:cs typeface="+mn-cs"/>
            </a:rPr>
            <a:t>הגרף ישאב נתונים מסך ה"הכנסות בפועל" ומסך ה"הוצאות בפועל".</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361061</xdr:colOff>
      <xdr:row>19</xdr:row>
      <xdr:rowOff>108616</xdr:rowOff>
    </xdr:from>
    <xdr:to>
      <xdr:col>31</xdr:col>
      <xdr:colOff>303573</xdr:colOff>
      <xdr:row>32</xdr:row>
      <xdr:rowOff>50137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076805760" y="7474616"/>
          <a:ext cx="4683846" cy="3507164"/>
        </a:xfrm>
        <a:prstGeom prst="rect">
          <a:avLst/>
        </a:prstGeom>
      </xdr:spPr>
    </xdr:pic>
    <xdr:clientData/>
  </xdr:twoCellAnchor>
  <xdr:twoCellAnchor>
    <xdr:from>
      <xdr:col>25</xdr:col>
      <xdr:colOff>190062</xdr:colOff>
      <xdr:row>21</xdr:row>
      <xdr:rowOff>196194</xdr:rowOff>
    </xdr:from>
    <xdr:to>
      <xdr:col>31</xdr:col>
      <xdr:colOff>37662</xdr:colOff>
      <xdr:row>28</xdr:row>
      <xdr:rowOff>52698</xdr:rowOff>
    </xdr:to>
    <xdr:sp macro="" textlink="">
      <xdr:nvSpPr>
        <xdr:cNvPr id="4" name="Rounded Rectangular Callout 3">
          <a:extLst>
            <a:ext uri="{FF2B5EF4-FFF2-40B4-BE49-F238E27FC236}">
              <a16:creationId xmlns:a16="http://schemas.microsoft.com/office/drawing/2014/main" id="{00000000-0008-0000-0300-000004000000}"/>
            </a:ext>
          </a:extLst>
        </xdr:cNvPr>
        <xdr:cNvSpPr/>
      </xdr:nvSpPr>
      <xdr:spPr>
        <a:xfrm>
          <a:off x="10981579349" y="8049757"/>
          <a:ext cx="3876566" cy="2162941"/>
        </a:xfrm>
        <a:prstGeom prst="wedgeRoundRectCallout">
          <a:avLst>
            <a:gd name="adj1" fmla="val 52500"/>
            <a:gd name="adj2" fmla="val 5420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000"/>
            <a:t>הגרף של התקציב יציג</a:t>
          </a:r>
          <a:r>
            <a:rPr lang="he-IL" sz="1000" baseline="0"/>
            <a:t> סכימה של כמה קטגוריות יחד לכדי 4 קבוצות:</a:t>
          </a:r>
        </a:p>
        <a:p>
          <a:pPr algn="r" rtl="1"/>
          <a:r>
            <a:rPr lang="he-IL" sz="1000"/>
            <a:t>חיסכון / כיסוי המינוס</a:t>
          </a:r>
        </a:p>
        <a:p>
          <a:pPr algn="r" rtl="1"/>
          <a:r>
            <a:rPr lang="he-IL" sz="1000"/>
            <a:t>בלת"מ (הוצאות בלתי מתוכננות)</a:t>
          </a:r>
        </a:p>
        <a:p>
          <a:pPr algn="r" rtl="1"/>
          <a:r>
            <a:rPr lang="he-IL" sz="1000"/>
            <a:t>התחייבויות (משכנתא, החזרת חובות ועוד)</a:t>
          </a:r>
        </a:p>
        <a:p>
          <a:pPr algn="r" rtl="1"/>
          <a:r>
            <a:rPr lang="he-IL" sz="1000"/>
            <a:t>הוצאות מחייה (מזון, חשבונות, ביגוד ועוד)</a:t>
          </a:r>
        </a:p>
        <a:p>
          <a:pPr algn="r" rtl="1"/>
          <a:endParaRPr lang="he-IL" sz="1000"/>
        </a:p>
        <a:p>
          <a:pPr algn="r" rtl="1"/>
          <a:r>
            <a:rPr lang="he-IL" sz="1000"/>
            <a:t>כדי שהלקוח יוכל להבין כמה אחוזים מההוצאות שלו מוקצים לכל קבוצה, והאם התקציב שתכנן עומד בהמלצה שנתנו לו בהוראות.</a:t>
          </a:r>
        </a:p>
        <a:p>
          <a:pPr algn="r" rtl="1"/>
          <a:endParaRPr lang="he-IL" sz="1000"/>
        </a:p>
      </xdr:txBody>
    </xdr:sp>
    <xdr:clientData/>
  </xdr:twoCellAnchor>
  <xdr:twoCellAnchor editAs="oneCell">
    <xdr:from>
      <xdr:col>1</xdr:col>
      <xdr:colOff>873849</xdr:colOff>
      <xdr:row>59</xdr:row>
      <xdr:rowOff>142354</xdr:rowOff>
    </xdr:from>
    <xdr:to>
      <xdr:col>1</xdr:col>
      <xdr:colOff>1401567</xdr:colOff>
      <xdr:row>63</xdr:row>
      <xdr:rowOff>67196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rot="551017">
          <a:off x="11099573183" y="16347554"/>
          <a:ext cx="521368" cy="663559"/>
        </a:xfrm>
        <a:prstGeom prst="rect">
          <a:avLst/>
        </a:prstGeom>
      </xdr:spPr>
    </xdr:pic>
    <xdr:clientData/>
  </xdr:twoCellAnchor>
  <xdr:twoCellAnchor>
    <xdr:from>
      <xdr:col>7</xdr:col>
      <xdr:colOff>247651</xdr:colOff>
      <xdr:row>24</xdr:row>
      <xdr:rowOff>63500</xdr:rowOff>
    </xdr:from>
    <xdr:to>
      <xdr:col>24</xdr:col>
      <xdr:colOff>444500</xdr:colOff>
      <xdr:row>58</xdr:row>
      <xdr:rowOff>127000</xdr:rowOff>
    </xdr:to>
    <xdr:graphicFrame macro="">
      <xdr:nvGraphicFramePr>
        <xdr:cNvPr id="7" name="תרשים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698500</xdr:colOff>
      <xdr:row>5</xdr:row>
      <xdr:rowOff>546100</xdr:rowOff>
    </xdr:from>
    <xdr:to>
      <xdr:col>11</xdr:col>
      <xdr:colOff>561976</xdr:colOff>
      <xdr:row>5</xdr:row>
      <xdr:rowOff>2762250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20780600" y="1435100"/>
          <a:ext cx="2908300" cy="2209800"/>
        </a:xfrm>
        <a:prstGeom prst="rect">
          <a:avLst/>
        </a:prstGeom>
      </xdr:spPr>
    </xdr:pic>
    <xdr:clientData/>
  </xdr:twoCellAnchor>
  <xdr:twoCellAnchor>
    <xdr:from>
      <xdr:col>7</xdr:col>
      <xdr:colOff>1014186</xdr:colOff>
      <xdr:row>5</xdr:row>
      <xdr:rowOff>963386</xdr:rowOff>
    </xdr:from>
    <xdr:to>
      <xdr:col>11</xdr:col>
      <xdr:colOff>377372</xdr:colOff>
      <xdr:row>7</xdr:row>
      <xdr:rowOff>210457</xdr:rowOff>
    </xdr:to>
    <xdr:sp macro="" textlink="">
      <xdr:nvSpPr>
        <xdr:cNvPr id="2" name="Rounded Rectangular Callout 1">
          <a:extLst>
            <a:ext uri="{FF2B5EF4-FFF2-40B4-BE49-F238E27FC236}">
              <a16:creationId xmlns:a16="http://schemas.microsoft.com/office/drawing/2014/main" id="{00000000-0008-0000-0400-000002000000}"/>
            </a:ext>
          </a:extLst>
        </xdr:cNvPr>
        <xdr:cNvSpPr/>
      </xdr:nvSpPr>
      <xdr:spPr>
        <a:xfrm>
          <a:off x="11020962028" y="1852386"/>
          <a:ext cx="2411186" cy="1380671"/>
        </a:xfrm>
        <a:prstGeom prst="wedgeRoundRectCallout">
          <a:avLst>
            <a:gd name="adj1" fmla="val 89129"/>
            <a:gd name="adj2" fmla="val 658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latin typeface="Calibri" panose="020F0502020204030204" pitchFamily="34" charset="0"/>
              <a:ea typeface="Calibri" panose="020F0502020204030204" pitchFamily="34" charset="0"/>
              <a:cs typeface="Calibri" panose="020F0502020204030204" pitchFamily="34" charset="0"/>
            </a:rPr>
            <a:t>הטבלה תסכום את כל ההוצאות בחודש מסויים, </a:t>
          </a:r>
          <a:r>
            <a:rPr lang="he-IL" sz="1100" b="1">
              <a:latin typeface="Calibri" panose="020F0502020204030204" pitchFamily="34" charset="0"/>
              <a:ea typeface="Calibri" panose="020F0502020204030204" pitchFamily="34" charset="0"/>
              <a:cs typeface="Calibri" panose="020F0502020204030204" pitchFamily="34" charset="0"/>
            </a:rPr>
            <a:t>לפי קטגוריה</a:t>
          </a:r>
          <a:r>
            <a:rPr lang="he-IL" sz="1100">
              <a:latin typeface="Calibri" panose="020F0502020204030204" pitchFamily="34" charset="0"/>
              <a:ea typeface="Calibri" panose="020F0502020204030204" pitchFamily="34" charset="0"/>
              <a:cs typeface="Calibri" panose="020F0502020204030204" pitchFamily="34" charset="0"/>
            </a:rPr>
            <a:t>. לאחר מכן הסכומים יועברו אוטומטית לטבלה בגיליון "ניהול תקציב".</a:t>
          </a:r>
        </a:p>
        <a:p>
          <a:pPr algn="r" rtl="1"/>
          <a:endParaRPr lang="he-IL" sz="11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141938</xdr:colOff>
      <xdr:row>16</xdr:row>
      <xdr:rowOff>118139</xdr:rowOff>
    </xdr:from>
    <xdr:to>
      <xdr:col>18</xdr:col>
      <xdr:colOff>115927</xdr:colOff>
      <xdr:row>22</xdr:row>
      <xdr:rowOff>140652</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rot="10800000">
          <a:off x="11145864218" y="6523356"/>
          <a:ext cx="2403554" cy="1826281"/>
        </a:xfrm>
        <a:prstGeom prst="rect">
          <a:avLst/>
        </a:prstGeom>
      </xdr:spPr>
    </xdr:pic>
    <xdr:clientData/>
  </xdr:twoCellAnchor>
  <xdr:twoCellAnchor editAs="oneCell">
    <xdr:from>
      <xdr:col>16</xdr:col>
      <xdr:colOff>975508</xdr:colOff>
      <xdr:row>1</xdr:row>
      <xdr:rowOff>2006231</xdr:rowOff>
    </xdr:from>
    <xdr:to>
      <xdr:col>18</xdr:col>
      <xdr:colOff>949497</xdr:colOff>
      <xdr:row>3</xdr:row>
      <xdr:rowOff>359206</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1145030648" y="2190289"/>
          <a:ext cx="2403554" cy="1826281"/>
        </a:xfrm>
        <a:prstGeom prst="rect">
          <a:avLst/>
        </a:prstGeom>
      </xdr:spPr>
    </xdr:pic>
    <xdr:clientData/>
  </xdr:twoCellAnchor>
  <xdr:twoCellAnchor>
    <xdr:from>
      <xdr:col>16</xdr:col>
      <xdr:colOff>1306811</xdr:colOff>
      <xdr:row>1</xdr:row>
      <xdr:rowOff>2297176</xdr:rowOff>
    </xdr:from>
    <xdr:to>
      <xdr:col>18</xdr:col>
      <xdr:colOff>495248</xdr:colOff>
      <xdr:row>4</xdr:row>
      <xdr:rowOff>54561</xdr:rowOff>
    </xdr:to>
    <xdr:sp macro="" textlink="">
      <xdr:nvSpPr>
        <xdr:cNvPr id="3" name="Rounded Rectangular Callout 2">
          <a:extLst>
            <a:ext uri="{FF2B5EF4-FFF2-40B4-BE49-F238E27FC236}">
              <a16:creationId xmlns:a16="http://schemas.microsoft.com/office/drawing/2014/main" id="{00000000-0008-0000-0500-000003000000}"/>
            </a:ext>
          </a:extLst>
        </xdr:cNvPr>
        <xdr:cNvSpPr/>
      </xdr:nvSpPr>
      <xdr:spPr>
        <a:xfrm>
          <a:off x="11145484897" y="2481234"/>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latin typeface="Calibri" panose="020F0502020204030204" pitchFamily="34" charset="0"/>
              <a:ea typeface="Calibri" panose="020F0502020204030204" pitchFamily="34" charset="0"/>
              <a:cs typeface="Calibri" panose="020F0502020204030204" pitchFamily="34" charset="0"/>
            </a:rPr>
            <a:t>הלקוח יוכל לבחור כאן חודש ולראות את תזרים המזומנים החודשי שלו.</a:t>
          </a:r>
        </a:p>
      </xdr:txBody>
    </xdr:sp>
    <xdr:clientData/>
  </xdr:twoCellAnchor>
  <xdr:twoCellAnchor>
    <xdr:from>
      <xdr:col>16</xdr:col>
      <xdr:colOff>681014</xdr:colOff>
      <xdr:row>19</xdr:row>
      <xdr:rowOff>202463</xdr:rowOff>
    </xdr:from>
    <xdr:to>
      <xdr:col>17</xdr:col>
      <xdr:colOff>918581</xdr:colOff>
      <xdr:row>24</xdr:row>
      <xdr:rowOff>131733</xdr:rowOff>
    </xdr:to>
    <xdr:sp macro="" textlink="">
      <xdr:nvSpPr>
        <xdr:cNvPr id="8" name="Rounded Rectangular Callout 7">
          <a:extLst>
            <a:ext uri="{FF2B5EF4-FFF2-40B4-BE49-F238E27FC236}">
              <a16:creationId xmlns:a16="http://schemas.microsoft.com/office/drawing/2014/main" id="{00000000-0008-0000-0500-000008000000}"/>
            </a:ext>
          </a:extLst>
        </xdr:cNvPr>
        <xdr:cNvSpPr/>
      </xdr:nvSpPr>
      <xdr:spPr>
        <a:xfrm>
          <a:off x="11146110694" y="7215072"/>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t>הלקוח יוכל לבחור כאן חודש ולראות את המינוס / החסכון שלו באותו החודש.</a:t>
          </a:r>
        </a:p>
        <a:p>
          <a:pPr algn="r" rtl="1"/>
          <a:endParaRPr lang="he-I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651111</xdr:colOff>
      <xdr:row>10</xdr:row>
      <xdr:rowOff>46234</xdr:rowOff>
    </xdr:from>
    <xdr:to>
      <xdr:col>2</xdr:col>
      <xdr:colOff>288688</xdr:colOff>
      <xdr:row>13</xdr:row>
      <xdr:rowOff>156966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rot="333500">
          <a:off x="11026727612" y="5481834"/>
          <a:ext cx="2088677" cy="682232"/>
        </a:xfrm>
        <a:prstGeom prst="rect">
          <a:avLst/>
        </a:prstGeom>
      </xdr:spPr>
    </xdr:pic>
    <xdr:clientData/>
  </xdr:twoCellAnchor>
  <xdr:twoCellAnchor editAs="oneCell">
    <xdr:from>
      <xdr:col>4</xdr:col>
      <xdr:colOff>326267</xdr:colOff>
      <xdr:row>1</xdr:row>
      <xdr:rowOff>70995</xdr:rowOff>
    </xdr:from>
    <xdr:to>
      <xdr:col>5</xdr:col>
      <xdr:colOff>215040</xdr:colOff>
      <xdr:row>2</xdr:row>
      <xdr:rowOff>360806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1024489860" y="261495"/>
          <a:ext cx="561873" cy="4803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343647</xdr:colOff>
      <xdr:row>2</xdr:row>
      <xdr:rowOff>0</xdr:rowOff>
    </xdr:from>
    <xdr:to>
      <xdr:col>4</xdr:col>
      <xdr:colOff>905520</xdr:colOff>
      <xdr:row>4</xdr:row>
      <xdr:rowOff>91841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1013162009" y="388471"/>
          <a:ext cx="561873" cy="480311"/>
        </a:xfrm>
        <a:prstGeom prst="rect">
          <a:avLst/>
        </a:prstGeom>
      </xdr:spPr>
    </xdr:pic>
    <xdr:clientData/>
  </xdr:twoCellAnchor>
  <xdr:twoCellAnchor editAs="oneCell">
    <xdr:from>
      <xdr:col>0</xdr:col>
      <xdr:colOff>586827</xdr:colOff>
      <xdr:row>14</xdr:row>
      <xdr:rowOff>93311</xdr:rowOff>
    </xdr:from>
    <xdr:to>
      <xdr:col>2</xdr:col>
      <xdr:colOff>297691</xdr:colOff>
      <xdr:row>18</xdr:row>
      <xdr:rowOff>178806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5712191" y="6099664"/>
          <a:ext cx="1966982" cy="87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1397711</xdr:colOff>
      <xdr:row>11</xdr:row>
      <xdr:rowOff>188898</xdr:rowOff>
    </xdr:from>
    <xdr:to>
      <xdr:col>1</xdr:col>
      <xdr:colOff>964489</xdr:colOff>
      <xdr:row>21</xdr:row>
      <xdr:rowOff>115903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1027969511" y="4151298"/>
          <a:ext cx="1001878" cy="1832005"/>
        </a:xfrm>
        <a:prstGeom prst="rect">
          <a:avLst/>
        </a:prstGeom>
      </xdr:spPr>
    </xdr:pic>
    <xdr:clientData/>
  </xdr:twoCellAnchor>
  <xdr:twoCellAnchor editAs="oneCell">
    <xdr:from>
      <xdr:col>3</xdr:col>
      <xdr:colOff>405689</xdr:colOff>
      <xdr:row>1</xdr:row>
      <xdr:rowOff>87298</xdr:rowOff>
    </xdr:from>
    <xdr:to>
      <xdr:col>3</xdr:col>
      <xdr:colOff>967562</xdr:colOff>
      <xdr:row>3</xdr:row>
      <xdr:rowOff>186609</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1026010638" y="277798"/>
          <a:ext cx="561873" cy="4803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457200</xdr:colOff>
      <xdr:row>1</xdr:row>
      <xdr:rowOff>165100</xdr:rowOff>
    </xdr:from>
    <xdr:to>
      <xdr:col>4</xdr:col>
      <xdr:colOff>345973</xdr:colOff>
      <xdr:row>4</xdr:row>
      <xdr:rowOff>73911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025032027" y="355600"/>
          <a:ext cx="561873" cy="480311"/>
        </a:xfrm>
        <a:prstGeom prst="rect">
          <a:avLst/>
        </a:prstGeom>
      </xdr:spPr>
    </xdr:pic>
    <xdr:clientData/>
  </xdr:twoCellAnchor>
  <xdr:twoCellAnchor editAs="oneCell">
    <xdr:from>
      <xdr:col>0</xdr:col>
      <xdr:colOff>965201</xdr:colOff>
      <xdr:row>10</xdr:row>
      <xdr:rowOff>114300</xdr:rowOff>
    </xdr:from>
    <xdr:to>
      <xdr:col>1</xdr:col>
      <xdr:colOff>1075784</xdr:colOff>
      <xdr:row>15</xdr:row>
      <xdr:rowOff>152400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rot="21283308">
          <a:off x="11026994616" y="2019300"/>
          <a:ext cx="1393283"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469900</xdr:colOff>
      <xdr:row>2</xdr:row>
      <xdr:rowOff>0</xdr:rowOff>
    </xdr:from>
    <xdr:to>
      <xdr:col>4</xdr:col>
      <xdr:colOff>371373</xdr:colOff>
      <xdr:row>2</xdr:row>
      <xdr:rowOff>480311</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1024993927" y="381000"/>
          <a:ext cx="561873" cy="480311"/>
        </a:xfrm>
        <a:prstGeom prst="rect">
          <a:avLst/>
        </a:prstGeom>
      </xdr:spPr>
    </xdr:pic>
    <xdr:clientData/>
  </xdr:twoCellAnchor>
  <xdr:twoCellAnchor editAs="oneCell">
    <xdr:from>
      <xdr:col>1</xdr:col>
      <xdr:colOff>97817</xdr:colOff>
      <xdr:row>7</xdr:row>
      <xdr:rowOff>89143</xdr:rowOff>
    </xdr:from>
    <xdr:to>
      <xdr:col>1</xdr:col>
      <xdr:colOff>1121382</xdr:colOff>
      <xdr:row>12</xdr:row>
      <xdr:rowOff>177557</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rot="627800">
          <a:off x="11026860118" y="3289543"/>
          <a:ext cx="1023565" cy="10409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457200</xdr:colOff>
      <xdr:row>1</xdr:row>
      <xdr:rowOff>114300</xdr:rowOff>
    </xdr:from>
    <xdr:to>
      <xdr:col>4</xdr:col>
      <xdr:colOff>345973</xdr:colOff>
      <xdr:row>4</xdr:row>
      <xdr:rowOff>23111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1025032027" y="304800"/>
          <a:ext cx="561873" cy="480311"/>
        </a:xfrm>
        <a:prstGeom prst="rect">
          <a:avLst/>
        </a:prstGeom>
      </xdr:spPr>
    </xdr:pic>
    <xdr:clientData/>
  </xdr:twoCellAnchor>
  <xdr:twoCellAnchor editAs="oneCell">
    <xdr:from>
      <xdr:col>1</xdr:col>
      <xdr:colOff>193235</xdr:colOff>
      <xdr:row>11</xdr:row>
      <xdr:rowOff>24543</xdr:rowOff>
    </xdr:from>
    <xdr:to>
      <xdr:col>1</xdr:col>
      <xdr:colOff>1025966</xdr:colOff>
      <xdr:row>18</xdr:row>
      <xdr:rowOff>858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rot="21421388">
          <a:off x="11026879334" y="3351943"/>
          <a:ext cx="832731" cy="13098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641350</xdr:colOff>
      <xdr:row>1</xdr:row>
      <xdr:rowOff>57150</xdr:rowOff>
    </xdr:from>
    <xdr:to>
      <xdr:col>4</xdr:col>
      <xdr:colOff>315363</xdr:colOff>
      <xdr:row>3</xdr:row>
      <xdr:rowOff>36232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036637" y="234950"/>
          <a:ext cx="334413" cy="3346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488950</xdr:colOff>
      <xdr:row>1</xdr:row>
      <xdr:rowOff>38100</xdr:rowOff>
    </xdr:from>
    <xdr:to>
      <xdr:col>5</xdr:col>
      <xdr:colOff>162963</xdr:colOff>
      <xdr:row>3</xdr:row>
      <xdr:rowOff>17182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528637" y="215900"/>
          <a:ext cx="334413" cy="3346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620060</xdr:colOff>
      <xdr:row>1</xdr:row>
      <xdr:rowOff>37353</xdr:rowOff>
    </xdr:from>
    <xdr:to>
      <xdr:col>5</xdr:col>
      <xdr:colOff>295194</xdr:colOff>
      <xdr:row>2</xdr:row>
      <xdr:rowOff>192741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342556" y="215153"/>
          <a:ext cx="335534" cy="3331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571500</xdr:colOff>
      <xdr:row>1</xdr:row>
      <xdr:rowOff>63500</xdr:rowOff>
    </xdr:from>
    <xdr:to>
      <xdr:col>5</xdr:col>
      <xdr:colOff>245513</xdr:colOff>
      <xdr:row>2</xdr:row>
      <xdr:rowOff>220382</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446087" y="241300"/>
          <a:ext cx="334413" cy="334682"/>
        </a:xfrm>
        <a:prstGeom prst="rect">
          <a:avLst/>
        </a:prstGeom>
      </xdr:spPr>
    </xdr:pic>
    <xdr:clientData/>
  </xdr:twoCellAnchor>
</xdr:wsDr>
</file>

<file path=xl/tables/table1.xml><?xml version="1.0" encoding="utf-8"?>
<table xmlns="http://schemas.openxmlformats.org/spreadsheetml/2006/main" id="1" name="Table1" displayName="Table1" ref="C1:C3" totalsRowShown="0">
  <autoFilter ref="C1:C3"/>
  <tableColumns count="1">
    <tableColumn id="1" name="הוצאות פיננסיות"/>
  </tableColumns>
  <tableStyleInfo name="TableStyleLight10" showFirstColumn="0" showLastColumn="0" showRowStripes="1" showColumnStripes="0"/>
</table>
</file>

<file path=xl/tables/table2.xml><?xml version="1.0" encoding="utf-8"?>
<table xmlns="http://schemas.openxmlformats.org/spreadsheetml/2006/main" id="2" name="Table2" displayName="Table2" ref="D1:D12" totalsRowShown="0" dataDxfId="25">
  <autoFilter ref="D1:D12"/>
  <tableColumns count="1">
    <tableColumn id="1" name="רכב/תחבורה ציבורית" dataDxfId="24"/>
  </tableColumns>
  <tableStyleInfo name="TableStyleLight9" showFirstColumn="0" showLastColumn="0" showRowStripes="1" showColumnStripes="0"/>
</table>
</file>

<file path=xl/tables/table3.xml><?xml version="1.0" encoding="utf-8"?>
<table xmlns="http://schemas.openxmlformats.org/spreadsheetml/2006/main" id="3" name="Table3" displayName="Table3" ref="E1:E16" totalsRowShown="0" dataDxfId="23">
  <autoFilter ref="E1:E16"/>
  <tableColumns count="1">
    <tableColumn id="1" name="מגורים ומשק בית" dataDxfId="22"/>
  </tableColumns>
  <tableStyleInfo name="TableStyleLight11" showFirstColumn="0" showLastColumn="0" showRowStripes="1" showColumnStripes="0"/>
</table>
</file>

<file path=xl/tables/table4.xml><?xml version="1.0" encoding="utf-8"?>
<table xmlns="http://schemas.openxmlformats.org/spreadsheetml/2006/main" id="4" name="Table4" displayName="Table4" ref="F1:F8" totalsRowShown="0" dataDxfId="21">
  <autoFilter ref="F1:F8"/>
  <tableColumns count="1">
    <tableColumn id="1" name="חינוך" dataDxfId="20"/>
  </tableColumns>
  <tableStyleInfo name="TableStyleLight9" showFirstColumn="0" showLastColumn="0" showRowStripes="1" showColumnStripes="0"/>
</table>
</file>

<file path=xl/tables/table5.xml><?xml version="1.0" encoding="utf-8"?>
<table xmlns="http://schemas.openxmlformats.org/spreadsheetml/2006/main" id="5" name="Table5" displayName="Table5" ref="G1:G8" totalsRowShown="0" dataDxfId="19">
  <autoFilter ref="G1:G8"/>
  <tableColumns count="1">
    <tableColumn id="1" name="חוגים והעשרה" dataDxfId="18"/>
  </tableColumns>
  <tableStyleInfo name="TableStyleLight10" showFirstColumn="0" showLastColumn="0" showRowStripes="1" showColumnStripes="0"/>
</table>
</file>

<file path=xl/tables/table6.xml><?xml version="1.0" encoding="utf-8"?>
<table xmlns="http://schemas.openxmlformats.org/spreadsheetml/2006/main" id="6" name="Table6" displayName="Table6" ref="H1:H5" totalsRowShown="0" dataDxfId="17">
  <autoFilter ref="H1:H5"/>
  <tableColumns count="1">
    <tableColumn id="1" name="מנויים" dataDxfId="16"/>
  </tableColumns>
  <tableStyleInfo name="TableStyleLight12" showFirstColumn="0" showLastColumn="0" showRowStripes="1" showColumnStripes="0"/>
</table>
</file>

<file path=xl/tables/table7.xml><?xml version="1.0" encoding="utf-8"?>
<table xmlns="http://schemas.openxmlformats.org/spreadsheetml/2006/main" id="7" name="Table7" displayName="Table7" ref="I1:I7" totalsRowShown="0" dataDxfId="15">
  <autoFilter ref="I1:I7"/>
  <tableColumns count="1">
    <tableColumn id="1" name="מזון" dataDxfId="14"/>
  </tableColumns>
  <tableStyleInfo name="TableStyleLight14" showFirstColumn="0" showLastColumn="0" showRowStripes="1" showColumnStripes="0"/>
</table>
</file>

<file path=xl/tables/table8.xml><?xml version="1.0" encoding="utf-8"?>
<table xmlns="http://schemas.openxmlformats.org/spreadsheetml/2006/main" id="8" name="Table8" displayName="Table8" ref="J1:J7" totalsRowShown="0" dataDxfId="13">
  <autoFilter ref="J1:J7"/>
  <tableColumns count="1">
    <tableColumn id="1" name="בילויים ואירועים" dataDxfId="12"/>
  </tableColumns>
  <tableStyleInfo name="TableStyleLight8" showFirstColumn="0" showLastColumn="0" showRowStripes="1" showColumnStripes="0"/>
</table>
</file>

<file path=xl/tables/table9.xml><?xml version="1.0" encoding="utf-8"?>
<table xmlns="http://schemas.openxmlformats.org/spreadsheetml/2006/main" id="9" name="Table9" displayName="Table9" ref="K1:K12" totalsRowShown="0" dataDxfId="11">
  <autoFilter ref="K1:K12"/>
  <tableColumns count="1">
    <tableColumn id="1" name="בריאות" dataDxfId="10"/>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L1:L5" totalsRowShown="0" dataDxfId="9">
  <autoFilter ref="L1:L5"/>
  <tableColumns count="1">
    <tableColumn id="1" name="ביטוחים - לא כולל רכב" dataDxfId="8"/>
  </tableColumns>
  <tableStyleInfo name="TableStyleLight10" showFirstColumn="0" showLastColumn="0" showRowStripes="1" showColumnStripes="0"/>
</table>
</file>

<file path=xl/tables/table11.xml><?xml version="1.0" encoding="utf-8"?>
<table xmlns="http://schemas.openxmlformats.org/spreadsheetml/2006/main" id="11" name="Table11" displayName="Table11" ref="M1:M3" totalsRowShown="0" dataDxfId="7">
  <autoFilter ref="M1:M3"/>
  <tableColumns count="1">
    <tableColumn id="1" name="החזר הלוואות" dataDxfId="6"/>
  </tableColumns>
  <tableStyleInfo name="TableStyleLight12" showFirstColumn="0" showLastColumn="0" showRowStripes="1" showColumnStripes="0"/>
</table>
</file>

<file path=xl/tables/table12.xml><?xml version="1.0" encoding="utf-8"?>
<table xmlns="http://schemas.openxmlformats.org/spreadsheetml/2006/main" id="12" name="Table12" displayName="Table12" ref="N1:N14" totalsRowShown="0" dataDxfId="5">
  <autoFilter ref="N1:N14"/>
  <tableColumns count="1">
    <tableColumn id="1" name="קניות" dataDxfId="4"/>
  </tableColumns>
  <tableStyleInfo name="TableStyleLight14" showFirstColumn="0" showLastColumn="0" showRowStripes="1" showColumnStripes="0"/>
</table>
</file>

<file path=xl/tables/table13.xml><?xml version="1.0" encoding="utf-8"?>
<table xmlns="http://schemas.openxmlformats.org/spreadsheetml/2006/main" id="13" name="Table13" displayName="Table13" ref="O1:O4" totalsRowShown="0" dataDxfId="3">
  <autoFilter ref="O1:O4"/>
  <tableColumns count="1">
    <tableColumn id="1" name="טיפוח" dataDxfId="2"/>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P1:P11" totalsRowShown="0" dataDxfId="1">
  <autoFilter ref="P1:P11"/>
  <tableColumns count="1">
    <tableColumn id="1" name="אנשי מקצוע ושירותים" dataDxfId="0"/>
  </tableColumns>
  <tableStyleInfo name="TableStyleLight14" showFirstColumn="0" showLastColumn="0" showRowStripes="1" showColumnStripes="0"/>
</table>
</file>

<file path=xl/tables/table15.xml><?xml version="1.0" encoding="utf-8"?>
<table xmlns="http://schemas.openxmlformats.org/spreadsheetml/2006/main" id="15" name="Table15" displayName="Table15" ref="A1:A15" totalsRowShown="0">
  <autoFilter ref="A1:A15"/>
  <tableColumns count="1">
    <tableColumn id="1" name="קטגוריה ראשית"/>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L69"/>
  <sheetViews>
    <sheetView rightToLeft="1" zoomScale="75" zoomScaleNormal="41" workbookViewId="0">
      <selection activeCell="I34" sqref="I34"/>
    </sheetView>
  </sheetViews>
  <sheetFormatPr defaultColWidth="8.8984375" defaultRowHeight="13.8"/>
  <cols>
    <col min="1" max="1" width="21.3984375" style="2" customWidth="1"/>
    <col min="2" max="2" width="21" customWidth="1"/>
    <col min="3" max="3" width="26.59765625" customWidth="1"/>
    <col min="4" max="4" width="6.09765625" customWidth="1"/>
    <col min="5" max="5" width="22.5" customWidth="1"/>
    <col min="6" max="6" width="23.3984375" customWidth="1"/>
    <col min="7" max="7" width="18.09765625" bestFit="1" customWidth="1"/>
    <col min="8" max="8" width="11.59765625" bestFit="1" customWidth="1"/>
  </cols>
  <sheetData>
    <row r="1" spans="1:12" ht="21">
      <c r="A1" s="16" t="s">
        <v>13</v>
      </c>
      <c r="B1" s="43"/>
      <c r="C1" s="41"/>
      <c r="D1" s="41"/>
      <c r="E1" s="41"/>
      <c r="F1" s="41"/>
      <c r="G1" s="41"/>
      <c r="H1" s="41"/>
      <c r="I1" s="41"/>
      <c r="J1" s="41"/>
      <c r="K1" s="41"/>
      <c r="L1" s="41"/>
    </row>
    <row r="2" spans="1:12" ht="20.25" customHeight="1">
      <c r="A2" s="17" t="s">
        <v>227</v>
      </c>
      <c r="B2" s="18" t="s">
        <v>228</v>
      </c>
      <c r="C2" s="41"/>
      <c r="D2" s="41"/>
      <c r="E2" s="41"/>
      <c r="F2" s="41"/>
      <c r="G2" s="41"/>
      <c r="H2" s="41"/>
      <c r="I2" s="41"/>
      <c r="J2" s="41"/>
      <c r="K2" s="41"/>
      <c r="L2" s="41"/>
    </row>
    <row r="3" spans="1:12">
      <c r="A3" s="8" t="s">
        <v>217</v>
      </c>
      <c r="B3" s="9" t="s">
        <v>14</v>
      </c>
      <c r="D3" s="41"/>
      <c r="E3" s="87" t="s">
        <v>229</v>
      </c>
      <c r="F3" s="87" t="s">
        <v>230</v>
      </c>
      <c r="G3" s="41" t="s">
        <v>237</v>
      </c>
      <c r="H3" s="41" t="s">
        <v>238</v>
      </c>
      <c r="I3" s="41"/>
      <c r="J3" s="41"/>
      <c r="K3" s="41"/>
      <c r="L3" s="41"/>
    </row>
    <row r="4" spans="1:12">
      <c r="A4" s="8" t="s">
        <v>218</v>
      </c>
      <c r="B4" s="10" t="s">
        <v>180</v>
      </c>
      <c r="D4" s="88">
        <v>1</v>
      </c>
      <c r="E4" s="88" t="s">
        <v>217</v>
      </c>
      <c r="F4" s="88" t="s">
        <v>231</v>
      </c>
      <c r="G4" s="41">
        <f ca="1">SUMIF('ניתוח הכנסות והוצאות'!$B$23:$G$56,קטגוריות!E4,'ניתוח הכנסות והוצאות'!$G$23:$G$56)</f>
        <v>0</v>
      </c>
      <c r="H4" s="41">
        <f ca="1">SUMIF('בניית תקציב'!$A$24:$D$57,קטגוריות!E4,'בניית תקציב'!$D$24:$D$57)</f>
        <v>0</v>
      </c>
      <c r="I4" s="41"/>
      <c r="J4" s="41"/>
      <c r="K4" s="41"/>
      <c r="L4" s="41"/>
    </row>
    <row r="5" spans="1:12">
      <c r="A5" s="8" t="s">
        <v>218</v>
      </c>
      <c r="B5" s="9" t="s">
        <v>25</v>
      </c>
      <c r="D5" s="88">
        <v>2</v>
      </c>
      <c r="E5" s="88" t="s">
        <v>218</v>
      </c>
      <c r="F5" s="88"/>
      <c r="G5" s="41">
        <f ca="1">SUMIF('ניתוח הכנסות והוצאות'!$B$23:$G$56,קטגוריות!E5,'ניתוח הכנסות והוצאות'!$G$23:$G$56)</f>
        <v>0</v>
      </c>
      <c r="H5" s="41">
        <f ca="1">SUMIF('בניית תקציב'!$A$24:$D$57,קטגוריות!E5,'בניית תקציב'!$D$24:$D$57)</f>
        <v>0</v>
      </c>
      <c r="I5" s="41"/>
      <c r="J5" s="41"/>
      <c r="K5" s="41"/>
      <c r="L5" s="41"/>
    </row>
    <row r="6" spans="1:12">
      <c r="A6" s="8" t="s">
        <v>218</v>
      </c>
      <c r="B6" s="9" t="s">
        <v>26</v>
      </c>
      <c r="D6" s="88">
        <v>3</v>
      </c>
      <c r="E6" s="88" t="s">
        <v>219</v>
      </c>
      <c r="F6" s="88"/>
      <c r="G6" s="41">
        <f ca="1">SUMIF('ניתוח הכנסות והוצאות'!$B$23:$G$56,קטגוריות!E6,'ניתוח הכנסות והוצאות'!$G$23:$G$56)</f>
        <v>0</v>
      </c>
      <c r="H6" s="41">
        <f ca="1">SUMIF('בניית תקציב'!$A$24:$D$57,קטגוריות!E6,'בניית תקציב'!$D$24:$D$57)</f>
        <v>0</v>
      </c>
      <c r="I6" s="41"/>
      <c r="J6" s="41"/>
      <c r="K6" s="41"/>
      <c r="L6" s="41"/>
    </row>
    <row r="7" spans="1:12">
      <c r="A7" s="8" t="s">
        <v>218</v>
      </c>
      <c r="B7" s="9" t="s">
        <v>181</v>
      </c>
      <c r="D7" s="88">
        <v>4</v>
      </c>
      <c r="E7" s="88" t="s">
        <v>220</v>
      </c>
      <c r="F7" s="88"/>
      <c r="G7" s="41">
        <f ca="1">SUMIF('ניתוח הכנסות והוצאות'!$B$23:$G$56,קטגוריות!E7,'ניתוח הכנסות והוצאות'!$G$23:$G$56)</f>
        <v>0</v>
      </c>
      <c r="H7" s="41">
        <f ca="1">SUMIF('בניית תקציב'!$A$24:$D$57,קטגוריות!E7,'בניית תקציב'!$D$24:$D$57)</f>
        <v>0</v>
      </c>
      <c r="I7" s="41"/>
      <c r="J7" s="41"/>
      <c r="K7" s="41"/>
      <c r="L7" s="41"/>
    </row>
    <row r="8" spans="1:12">
      <c r="A8" s="8" t="s">
        <v>218</v>
      </c>
      <c r="B8" s="9" t="s">
        <v>28</v>
      </c>
      <c r="D8" s="88">
        <v>5</v>
      </c>
      <c r="E8" s="88" t="s">
        <v>45</v>
      </c>
      <c r="F8" s="88"/>
      <c r="G8" s="41">
        <f ca="1">SUMIF('ניתוח הכנסות והוצאות'!$B$23:$G$56,קטגוריות!E8,'ניתוח הכנסות והוצאות'!$G$23:$G$56)</f>
        <v>0</v>
      </c>
      <c r="H8" s="41">
        <f ca="1">SUMIF('בניית תקציב'!$A$24:$D$57,קטגוריות!E8,'בניית תקציב'!$D$24:$D$57)</f>
        <v>0</v>
      </c>
      <c r="I8" s="41"/>
      <c r="J8" s="41"/>
      <c r="K8" s="41"/>
      <c r="L8" s="41"/>
    </row>
    <row r="9" spans="1:12">
      <c r="A9" s="8" t="s">
        <v>218</v>
      </c>
      <c r="B9" s="9" t="s">
        <v>29</v>
      </c>
      <c r="D9" s="88">
        <v>6</v>
      </c>
      <c r="E9" s="88" t="s">
        <v>221</v>
      </c>
      <c r="F9" s="88"/>
      <c r="G9" s="41">
        <f ca="1">SUMIF('ניתוח הכנסות והוצאות'!$B$23:$G$56,קטגוריות!E9,'ניתוח הכנסות והוצאות'!$G$23:$G$56)</f>
        <v>0</v>
      </c>
      <c r="H9" s="41">
        <f ca="1">SUMIF('בניית תקציב'!$A$24:$D$57,קטגוריות!E9,'בניית תקציב'!$D$24:$D$57)</f>
        <v>0</v>
      </c>
      <c r="I9" s="41"/>
      <c r="J9" s="41"/>
      <c r="K9" s="41"/>
      <c r="L9" s="41"/>
    </row>
    <row r="10" spans="1:12">
      <c r="A10" s="8" t="s">
        <v>219</v>
      </c>
      <c r="B10" s="9" t="s">
        <v>31</v>
      </c>
      <c r="D10" s="88">
        <v>7</v>
      </c>
      <c r="E10" s="88" t="s">
        <v>99</v>
      </c>
      <c r="F10" s="88"/>
      <c r="G10" s="41">
        <f ca="1">SUMIF('ניתוח הכנסות והוצאות'!$B$23:$G$56,קטגוריות!E10,'ניתוח הכנסות והוצאות'!$G$23:$G$56)</f>
        <v>0</v>
      </c>
      <c r="H10" s="41">
        <f ca="1">SUMIF('בניית תקציב'!$A$24:$D$57,קטגוריות!E10,'בניית תקציב'!$D$24:$D$57)</f>
        <v>0</v>
      </c>
      <c r="I10" s="41"/>
      <c r="J10" s="41"/>
      <c r="K10" s="41"/>
      <c r="L10" s="41"/>
    </row>
    <row r="11" spans="1:12">
      <c r="A11" s="8" t="s">
        <v>219</v>
      </c>
      <c r="B11" s="9" t="s">
        <v>32</v>
      </c>
      <c r="D11" s="88">
        <v>8</v>
      </c>
      <c r="E11" s="88" t="s">
        <v>222</v>
      </c>
      <c r="F11" s="88" t="s">
        <v>232</v>
      </c>
      <c r="G11" s="41">
        <f ca="1">SUMIF('ניתוח הכנסות והוצאות'!$B$23:$G$56,קטגוריות!E11,'ניתוח הכנסות והוצאות'!$G$23:$G$56)</f>
        <v>0</v>
      </c>
      <c r="H11" s="41">
        <f ca="1">SUMIF('בניית תקציב'!$A$24:$D$57,קטגוריות!E11,'בניית תקציב'!$D$24:$D$57)</f>
        <v>0</v>
      </c>
      <c r="I11" s="41"/>
      <c r="J11" s="41"/>
      <c r="K11" s="41"/>
      <c r="L11" s="41"/>
    </row>
    <row r="12" spans="1:12">
      <c r="A12" s="8" t="s">
        <v>219</v>
      </c>
      <c r="B12" s="9" t="s">
        <v>33</v>
      </c>
      <c r="D12" s="88">
        <v>9</v>
      </c>
      <c r="E12" s="88" t="s">
        <v>80</v>
      </c>
      <c r="F12" s="88" t="s">
        <v>233</v>
      </c>
      <c r="G12" s="41">
        <f ca="1">SUMIF('ניתוח הכנסות והוצאות'!$B$23:$G$56,קטגוריות!E12,'ניתוח הכנסות והוצאות'!$G$23:$G$56)</f>
        <v>0</v>
      </c>
      <c r="H12" s="41">
        <f ca="1">SUMIF('בניית תקציב'!$A$24:$D$57,קטגוריות!E12,'בניית תקציב'!$D$24:$D$57)</f>
        <v>0</v>
      </c>
      <c r="I12" s="41"/>
      <c r="J12" s="41"/>
      <c r="K12" s="41"/>
      <c r="L12" s="41"/>
    </row>
    <row r="13" spans="1:12">
      <c r="A13" s="8" t="s">
        <v>219</v>
      </c>
      <c r="B13" s="9" t="s">
        <v>34</v>
      </c>
      <c r="D13" s="88">
        <v>10</v>
      </c>
      <c r="E13" s="88" t="s">
        <v>189</v>
      </c>
      <c r="F13" s="88" t="s">
        <v>234</v>
      </c>
      <c r="G13" s="41">
        <f ca="1">SUMIF('ניתוח הכנסות והוצאות'!$B$23:$G$56,קטגוריות!E13,'ניתוח הכנסות והוצאות'!$G$23:$G$56)</f>
        <v>0</v>
      </c>
      <c r="H13" s="41">
        <f ca="1">SUMIF('בניית תקציב'!$A$24:$D$57,קטגוריות!E13,'בניית תקציב'!$D$24:$D$57)</f>
        <v>0</v>
      </c>
      <c r="I13" s="41"/>
      <c r="J13" s="41"/>
      <c r="K13" s="41"/>
      <c r="L13" s="41"/>
    </row>
    <row r="14" spans="1:12">
      <c r="A14" s="8" t="s">
        <v>219</v>
      </c>
      <c r="B14" s="9" t="s">
        <v>35</v>
      </c>
      <c r="D14" s="88">
        <v>11</v>
      </c>
      <c r="E14" s="88" t="s">
        <v>223</v>
      </c>
      <c r="F14" s="88" t="s">
        <v>235</v>
      </c>
      <c r="G14" s="41">
        <f ca="1">SUMIF('ניתוח הכנסות והוצאות'!$B$23:$G$56,קטגוריות!E14,'ניתוח הכנסות והוצאות'!$G$23:$G$56)</f>
        <v>0</v>
      </c>
      <c r="H14" s="41">
        <f ca="1">SUMIF('בניית תקציב'!$A$24:$D$57,קטגוריות!E14,'בניית תקציב'!$D$24:$D$57)</f>
        <v>0</v>
      </c>
      <c r="I14" s="41"/>
      <c r="J14" s="41"/>
      <c r="K14" s="41"/>
      <c r="L14" s="41"/>
    </row>
    <row r="15" spans="1:12">
      <c r="A15" s="8" t="s">
        <v>219</v>
      </c>
      <c r="B15" s="9" t="s">
        <v>36</v>
      </c>
      <c r="D15" s="88">
        <v>12</v>
      </c>
      <c r="E15" s="88" t="s">
        <v>224</v>
      </c>
      <c r="F15" s="88" t="s">
        <v>236</v>
      </c>
      <c r="G15" s="41">
        <f ca="1">SUMIF('ניתוח הכנסות והוצאות'!$B$23:$G$56,קטגוריות!E15,'ניתוח הכנסות והוצאות'!$G$23:$G$56)</f>
        <v>0</v>
      </c>
      <c r="H15" s="41">
        <f ca="1">SUMIF('בניית תקציב'!$A$24:$D$57,קטגוריות!E15,'בניית תקציב'!$D$24:$D$57)</f>
        <v>0</v>
      </c>
      <c r="I15" s="41"/>
      <c r="J15" s="41"/>
      <c r="K15" s="41"/>
      <c r="L15" s="41"/>
    </row>
    <row r="16" spans="1:12">
      <c r="A16" s="8" t="s">
        <v>219</v>
      </c>
      <c r="B16" s="9" t="s">
        <v>37</v>
      </c>
      <c r="D16" s="88">
        <v>13</v>
      </c>
      <c r="E16" s="88" t="s">
        <v>225</v>
      </c>
      <c r="F16" s="88"/>
      <c r="G16" s="41">
        <f ca="1">SUMIF('ניתוח הכנסות והוצאות'!$B$23:$G$56,קטגוריות!E16,'ניתוח הכנסות והוצאות'!$G$23:$G$56)</f>
        <v>0</v>
      </c>
      <c r="H16" s="41">
        <f ca="1">SUMIF('בניית תקציב'!$A$24:$D$57,קטגוריות!E16,'בניית תקציב'!$D$24:$D$57)</f>
        <v>0</v>
      </c>
      <c r="I16" s="41"/>
      <c r="J16" s="41"/>
      <c r="K16" s="41"/>
      <c r="L16" s="41"/>
    </row>
    <row r="17" spans="1:12">
      <c r="A17" s="8" t="s">
        <v>219</v>
      </c>
      <c r="B17" s="9" t="s">
        <v>38</v>
      </c>
      <c r="D17" s="88">
        <v>14</v>
      </c>
      <c r="E17" s="88" t="s">
        <v>128</v>
      </c>
      <c r="F17" s="88"/>
      <c r="G17" s="41">
        <f ca="1">SUMIF('ניתוח הכנסות והוצאות'!$B$23:$G$56,קטגוריות!E17,'ניתוח הכנסות והוצאות'!$G$23:$G$56)</f>
        <v>0</v>
      </c>
      <c r="H17" s="41">
        <f ca="1">SUMIF('בניית תקציב'!$A$24:$D$57,קטגוריות!E17,'בניית תקציב'!$D$24:$D$57)</f>
        <v>0</v>
      </c>
      <c r="I17" s="41"/>
      <c r="J17" s="41"/>
      <c r="K17" s="41"/>
      <c r="L17" s="41"/>
    </row>
    <row r="18" spans="1:12">
      <c r="A18" s="8" t="s">
        <v>128</v>
      </c>
      <c r="B18" s="9" t="s">
        <v>39</v>
      </c>
      <c r="C18" s="41"/>
      <c r="D18" s="41"/>
      <c r="E18" s="41"/>
      <c r="F18" s="41"/>
      <c r="G18" s="41"/>
      <c r="H18" s="41"/>
      <c r="I18" s="41"/>
      <c r="J18" s="41"/>
      <c r="K18" s="41"/>
      <c r="L18" s="41"/>
    </row>
    <row r="19" spans="1:12">
      <c r="A19" s="8" t="s">
        <v>219</v>
      </c>
      <c r="B19" s="9" t="s">
        <v>40</v>
      </c>
      <c r="C19" s="41"/>
      <c r="D19" s="41"/>
      <c r="E19" s="41"/>
      <c r="F19" s="41"/>
      <c r="G19" s="41"/>
      <c r="H19" s="41"/>
      <c r="I19" s="41"/>
      <c r="J19" s="41"/>
      <c r="K19" s="41"/>
      <c r="L19" s="41"/>
    </row>
    <row r="20" spans="1:12">
      <c r="A20" s="8" t="s">
        <v>220</v>
      </c>
      <c r="B20" s="9" t="s">
        <v>41</v>
      </c>
      <c r="C20" s="41"/>
      <c r="D20" s="41"/>
      <c r="E20" s="41" t="s">
        <v>200</v>
      </c>
      <c r="F20" s="41"/>
      <c r="G20" s="41"/>
      <c r="H20" s="41"/>
      <c r="I20" s="41"/>
      <c r="J20" s="41"/>
      <c r="K20" s="41"/>
      <c r="L20" s="41"/>
    </row>
    <row r="21" spans="1:12">
      <c r="A21" s="8" t="s">
        <v>220</v>
      </c>
      <c r="B21" s="9" t="s">
        <v>42</v>
      </c>
      <c r="C21" s="41"/>
      <c r="D21" s="41"/>
      <c r="E21" s="41" t="s">
        <v>201</v>
      </c>
      <c r="F21" s="41"/>
      <c r="G21" s="41"/>
      <c r="H21" s="41"/>
      <c r="I21" s="41"/>
      <c r="J21" s="41"/>
      <c r="K21" s="41"/>
      <c r="L21" s="41"/>
    </row>
    <row r="22" spans="1:12">
      <c r="A22" s="8" t="s">
        <v>220</v>
      </c>
      <c r="B22" s="9" t="s">
        <v>43</v>
      </c>
      <c r="C22" s="41"/>
      <c r="D22" s="41"/>
      <c r="E22" s="41" t="s">
        <v>202</v>
      </c>
      <c r="F22" s="41"/>
      <c r="G22" s="41"/>
      <c r="H22" s="41"/>
      <c r="I22" s="41"/>
      <c r="J22" s="41"/>
      <c r="K22" s="41"/>
      <c r="L22" s="41"/>
    </row>
    <row r="23" spans="1:12">
      <c r="A23" s="8" t="s">
        <v>220</v>
      </c>
      <c r="B23" s="9" t="s">
        <v>171</v>
      </c>
      <c r="C23" s="41"/>
      <c r="D23" s="41"/>
      <c r="E23" s="41" t="s">
        <v>203</v>
      </c>
      <c r="F23" s="41"/>
      <c r="G23" s="41"/>
      <c r="H23" s="41"/>
      <c r="I23" s="41"/>
      <c r="J23" s="41"/>
      <c r="K23" s="41"/>
      <c r="L23" s="41"/>
    </row>
    <row r="24" spans="1:12">
      <c r="A24" s="8" t="s">
        <v>45</v>
      </c>
      <c r="B24" s="10" t="s">
        <v>45</v>
      </c>
      <c r="C24" s="41"/>
      <c r="D24" s="41"/>
      <c r="E24" s="41" t="s">
        <v>204</v>
      </c>
      <c r="F24" s="41"/>
      <c r="G24" s="41"/>
      <c r="H24" s="41"/>
      <c r="I24" s="41"/>
      <c r="J24" s="41"/>
      <c r="K24" s="41"/>
      <c r="L24" s="41"/>
    </row>
    <row r="25" spans="1:12">
      <c r="A25" s="8" t="s">
        <v>221</v>
      </c>
      <c r="B25" s="10" t="s">
        <v>53</v>
      </c>
      <c r="C25" s="41"/>
      <c r="D25" s="41"/>
      <c r="E25" s="41" t="s">
        <v>205</v>
      </c>
      <c r="F25" s="41"/>
      <c r="G25" s="41"/>
      <c r="H25" s="41"/>
      <c r="I25" s="41"/>
      <c r="J25" s="41"/>
      <c r="K25" s="41"/>
      <c r="L25" s="41"/>
    </row>
    <row r="26" spans="1:12">
      <c r="A26" s="8" t="s">
        <v>221</v>
      </c>
      <c r="B26" s="10" t="s">
        <v>61</v>
      </c>
      <c r="C26" s="41"/>
      <c r="D26" s="41"/>
      <c r="E26" s="41" t="s">
        <v>206</v>
      </c>
      <c r="F26" s="41"/>
      <c r="G26" s="41"/>
      <c r="H26" s="41"/>
      <c r="I26" s="41"/>
      <c r="J26" s="41"/>
      <c r="K26" s="41"/>
      <c r="L26" s="41"/>
    </row>
    <row r="27" spans="1:12">
      <c r="A27" s="8" t="s">
        <v>99</v>
      </c>
      <c r="B27" s="10" t="s">
        <v>66</v>
      </c>
      <c r="C27" s="41"/>
      <c r="D27" s="41"/>
      <c r="E27" s="41" t="s">
        <v>207</v>
      </c>
      <c r="F27" s="41"/>
      <c r="G27" s="41"/>
      <c r="H27" s="41"/>
      <c r="I27" s="41"/>
      <c r="J27" s="41"/>
      <c r="K27" s="41"/>
      <c r="L27" s="41"/>
    </row>
    <row r="28" spans="1:12">
      <c r="A28" s="8" t="s">
        <v>222</v>
      </c>
      <c r="B28" s="10" t="s">
        <v>73</v>
      </c>
      <c r="C28" s="41"/>
      <c r="D28" s="41"/>
      <c r="E28" s="41" t="s">
        <v>208</v>
      </c>
      <c r="F28" s="41"/>
      <c r="G28" s="41"/>
      <c r="H28" s="41"/>
      <c r="I28" s="41"/>
      <c r="J28" s="41"/>
      <c r="K28" s="41"/>
      <c r="L28" s="41"/>
    </row>
    <row r="29" spans="1:12">
      <c r="A29" s="8" t="s">
        <v>80</v>
      </c>
      <c r="B29" s="10" t="s">
        <v>80</v>
      </c>
      <c r="C29" s="41"/>
      <c r="D29" s="41"/>
      <c r="E29" s="41" t="s">
        <v>209</v>
      </c>
      <c r="F29" s="41"/>
      <c r="G29" s="41"/>
      <c r="H29" s="41"/>
      <c r="I29" s="41"/>
      <c r="J29" s="41"/>
      <c r="K29" s="41"/>
      <c r="L29" s="41"/>
    </row>
    <row r="30" spans="1:12">
      <c r="A30" s="8" t="s">
        <v>189</v>
      </c>
      <c r="B30" s="10" t="s">
        <v>91</v>
      </c>
      <c r="C30" s="41"/>
      <c r="D30" s="41"/>
      <c r="E30" s="41" t="s">
        <v>210</v>
      </c>
      <c r="F30" s="41"/>
      <c r="G30" s="41"/>
      <c r="H30" s="41"/>
      <c r="I30" s="41"/>
      <c r="J30" s="41"/>
      <c r="K30" s="41"/>
      <c r="L30" s="41"/>
    </row>
    <row r="31" spans="1:12">
      <c r="A31" s="8" t="s">
        <v>223</v>
      </c>
      <c r="B31" s="9" t="s">
        <v>96</v>
      </c>
      <c r="C31" s="41"/>
      <c r="D31" s="41"/>
      <c r="E31" s="41" t="s">
        <v>211</v>
      </c>
      <c r="F31" s="41"/>
      <c r="G31" s="41"/>
      <c r="H31" s="41"/>
      <c r="I31" s="41"/>
      <c r="J31" s="41"/>
      <c r="K31" s="41"/>
      <c r="L31" s="41"/>
    </row>
    <row r="32" spans="1:12" ht="27.6">
      <c r="A32" s="8" t="s">
        <v>99</v>
      </c>
      <c r="B32" s="11" t="s">
        <v>182</v>
      </c>
      <c r="C32" s="41"/>
      <c r="D32" s="41"/>
      <c r="E32" s="41"/>
      <c r="F32" s="41"/>
      <c r="G32" s="41"/>
      <c r="H32" s="41"/>
      <c r="I32" s="41"/>
      <c r="J32" s="41"/>
      <c r="K32" s="41"/>
      <c r="L32" s="41"/>
    </row>
    <row r="33" spans="1:12">
      <c r="A33" s="8" t="s">
        <v>80</v>
      </c>
      <c r="B33" s="9" t="s">
        <v>113</v>
      </c>
      <c r="C33" s="41"/>
      <c r="D33" s="41"/>
      <c r="E33" s="90" t="s">
        <v>239</v>
      </c>
      <c r="F33" s="90" t="s">
        <v>244</v>
      </c>
      <c r="G33" s="88" t="s">
        <v>245</v>
      </c>
      <c r="H33" s="88" t="s">
        <v>243</v>
      </c>
      <c r="I33" s="88">
        <f>IF('ניהול תקציב'!$S$15&lt;0,-'ניהול תקציב'!$S$15,0)</f>
        <v>0</v>
      </c>
      <c r="J33" s="41"/>
      <c r="K33" s="41"/>
      <c r="L33" s="41"/>
    </row>
    <row r="34" spans="1:12">
      <c r="A34" s="8" t="s">
        <v>224</v>
      </c>
      <c r="B34" s="10" t="s">
        <v>117</v>
      </c>
      <c r="C34" s="41"/>
      <c r="D34" s="41"/>
      <c r="E34" s="91" t="s">
        <v>240</v>
      </c>
      <c r="F34" s="92">
        <v>8.3500000000000005E-2</v>
      </c>
      <c r="G34" s="88">
        <v>8000</v>
      </c>
      <c r="H34" s="88">
        <f>F34/12</f>
        <v>6.9583333333333337E-3</v>
      </c>
      <c r="I34" s="88">
        <f>MIN(I33,G34)*H34</f>
        <v>0</v>
      </c>
      <c r="J34" s="41"/>
      <c r="K34" s="41"/>
      <c r="L34" s="41"/>
    </row>
    <row r="35" spans="1:12">
      <c r="A35" s="8" t="s">
        <v>128</v>
      </c>
      <c r="B35" s="9" t="s">
        <v>128</v>
      </c>
      <c r="C35" s="41"/>
      <c r="D35" s="41"/>
      <c r="E35" s="91" t="s">
        <v>241</v>
      </c>
      <c r="F35" s="92">
        <v>0.11459999999999999</v>
      </c>
      <c r="G35" s="88">
        <v>10000</v>
      </c>
      <c r="H35" s="88">
        <f t="shared" ref="H35:H36" si="0">F35/12</f>
        <v>9.5499999999999995E-3</v>
      </c>
      <c r="I35" s="88">
        <f>IF(I33&gt;G34,MIN(G35-G34,I33-G34)*H35,0)</f>
        <v>0</v>
      </c>
      <c r="J35" s="41"/>
      <c r="K35" s="41"/>
      <c r="L35" s="41"/>
    </row>
    <row r="36" spans="1:12">
      <c r="A36" s="13" t="s">
        <v>225</v>
      </c>
      <c r="B36" s="9" t="s">
        <v>199</v>
      </c>
      <c r="C36" s="41"/>
      <c r="D36" s="41"/>
      <c r="E36" s="91" t="s">
        <v>242</v>
      </c>
      <c r="F36" s="92">
        <v>0.13869999999999999</v>
      </c>
      <c r="G36" s="88" t="s">
        <v>246</v>
      </c>
      <c r="H36" s="88">
        <f t="shared" si="0"/>
        <v>1.1558333333333332E-2</v>
      </c>
      <c r="I36" s="88">
        <f>IF(I33&gt;G35,(I33-G35)*H36,0)</f>
        <v>0</v>
      </c>
      <c r="J36" s="41"/>
      <c r="K36" s="41"/>
      <c r="L36" s="41"/>
    </row>
    <row r="37" spans="1:12" collapsed="1">
      <c r="B37" s="41"/>
      <c r="C37" s="41"/>
      <c r="D37" s="41"/>
      <c r="E37" s="41"/>
      <c r="F37" s="41"/>
      <c r="G37" s="41"/>
      <c r="H37" s="41"/>
      <c r="I37" s="41">
        <f>SUM(I34:I36)</f>
        <v>0</v>
      </c>
      <c r="J37" s="41"/>
      <c r="K37" s="41"/>
      <c r="L37" s="41"/>
    </row>
    <row r="38" spans="1:12">
      <c r="A38" s="42"/>
      <c r="B38" s="41"/>
      <c r="C38" s="41"/>
      <c r="D38" s="41"/>
      <c r="E38" s="41"/>
      <c r="F38" s="41"/>
      <c r="G38" s="41"/>
      <c r="H38" s="41"/>
      <c r="I38" s="41"/>
      <c r="J38" s="41"/>
      <c r="K38" s="41"/>
      <c r="L38" s="41"/>
    </row>
    <row r="39" spans="1:12">
      <c r="A39" s="42"/>
      <c r="B39" s="41"/>
      <c r="C39" s="41"/>
      <c r="D39" s="41"/>
      <c r="E39" s="41"/>
      <c r="F39" s="41"/>
      <c r="G39" s="41"/>
      <c r="H39" s="41"/>
      <c r="I39" s="41"/>
      <c r="J39" s="41"/>
      <c r="K39" s="41"/>
      <c r="L39" s="41"/>
    </row>
    <row r="40" spans="1:12">
      <c r="A40" s="42"/>
      <c r="B40" s="41"/>
      <c r="C40" s="41"/>
      <c r="D40" s="41"/>
      <c r="E40" s="41"/>
      <c r="F40" s="41"/>
      <c r="G40" s="41"/>
      <c r="H40" s="41"/>
      <c r="I40" s="41"/>
      <c r="J40" s="41"/>
      <c r="K40" s="41"/>
      <c r="L40" s="41"/>
    </row>
    <row r="41" spans="1:12">
      <c r="A41" s="42"/>
      <c r="B41" s="41"/>
      <c r="C41" s="41"/>
      <c r="D41" s="41"/>
      <c r="E41" s="41"/>
      <c r="F41" s="41"/>
      <c r="G41" s="41"/>
      <c r="H41" s="41"/>
      <c r="I41" s="41"/>
      <c r="J41" s="41"/>
      <c r="K41" s="41"/>
      <c r="L41" s="41"/>
    </row>
    <row r="42" spans="1:12">
      <c r="A42" s="42"/>
      <c r="B42" s="41"/>
      <c r="C42" s="41"/>
      <c r="D42" s="41"/>
      <c r="E42" s="41"/>
      <c r="F42" s="41"/>
      <c r="G42" s="41"/>
      <c r="H42" s="41"/>
      <c r="I42" s="41"/>
      <c r="J42" s="41"/>
      <c r="K42" s="41"/>
      <c r="L42" s="41"/>
    </row>
    <row r="43" spans="1:12">
      <c r="A43" s="42"/>
      <c r="B43" s="41"/>
      <c r="C43" s="41"/>
      <c r="D43" s="41"/>
      <c r="E43" s="41"/>
      <c r="F43" s="41"/>
      <c r="G43" s="41"/>
      <c r="H43" s="41"/>
      <c r="I43" s="41"/>
      <c r="J43" s="41"/>
      <c r="K43" s="41"/>
      <c r="L43" s="41"/>
    </row>
    <row r="44" spans="1:12">
      <c r="A44" s="42"/>
      <c r="B44" s="41"/>
      <c r="C44" s="41"/>
      <c r="D44" s="41"/>
      <c r="E44" s="41"/>
      <c r="F44" s="41"/>
      <c r="G44" s="41"/>
      <c r="H44" s="41"/>
      <c r="I44" s="41"/>
      <c r="J44" s="41"/>
      <c r="K44" s="41"/>
      <c r="L44" s="41"/>
    </row>
    <row r="45" spans="1:12">
      <c r="A45" s="42"/>
      <c r="B45" s="41"/>
      <c r="C45" s="41"/>
      <c r="D45" s="41"/>
      <c r="E45" s="41"/>
      <c r="F45" s="41"/>
      <c r="G45" s="41"/>
      <c r="H45" s="41"/>
      <c r="I45" s="41"/>
      <c r="J45" s="41"/>
      <c r="K45" s="41"/>
      <c r="L45" s="41"/>
    </row>
    <row r="46" spans="1:12">
      <c r="A46" s="42"/>
      <c r="B46" s="41"/>
      <c r="C46" s="41"/>
      <c r="D46" s="41"/>
      <c r="E46" s="41"/>
      <c r="F46" s="41"/>
      <c r="G46" s="41"/>
      <c r="H46" s="41"/>
      <c r="I46" s="41"/>
      <c r="J46" s="41"/>
      <c r="K46" s="41"/>
      <c r="L46" s="41"/>
    </row>
    <row r="47" spans="1:12">
      <c r="A47" s="42"/>
      <c r="B47" s="41"/>
      <c r="C47" s="41"/>
      <c r="D47" s="41"/>
      <c r="E47" s="41"/>
      <c r="F47" s="41"/>
      <c r="G47" s="41"/>
      <c r="H47" s="41"/>
      <c r="I47" s="41"/>
      <c r="J47" s="41"/>
      <c r="K47" s="41"/>
      <c r="L47" s="41"/>
    </row>
    <row r="48" spans="1:12">
      <c r="A48" s="42"/>
      <c r="B48" s="41"/>
      <c r="C48" s="41"/>
      <c r="D48" s="41"/>
      <c r="E48" s="41"/>
      <c r="F48" s="41"/>
      <c r="G48" s="41"/>
      <c r="H48" s="41"/>
      <c r="I48" s="41"/>
      <c r="J48" s="41"/>
      <c r="K48" s="41"/>
      <c r="L48" s="41"/>
    </row>
    <row r="49" spans="1:12">
      <c r="A49" s="42"/>
      <c r="B49" s="41"/>
      <c r="C49" s="41"/>
      <c r="D49" s="41"/>
      <c r="E49" s="41"/>
      <c r="F49" s="41"/>
      <c r="G49" s="41"/>
      <c r="H49" s="41"/>
      <c r="I49" s="41"/>
      <c r="J49" s="41"/>
      <c r="K49" s="41"/>
      <c r="L49" s="41"/>
    </row>
    <row r="50" spans="1:12">
      <c r="A50" s="42"/>
      <c r="B50" s="41"/>
      <c r="C50" s="41"/>
      <c r="D50" s="41"/>
      <c r="E50" s="41"/>
      <c r="F50" s="41"/>
      <c r="G50" s="41"/>
      <c r="H50" s="41"/>
      <c r="I50" s="41"/>
      <c r="J50" s="41"/>
      <c r="K50" s="41"/>
      <c r="L50" s="41"/>
    </row>
    <row r="51" spans="1:12">
      <c r="A51" s="42"/>
      <c r="B51" s="41"/>
      <c r="C51" s="41"/>
      <c r="D51" s="41"/>
      <c r="E51" s="41"/>
      <c r="F51" s="41"/>
      <c r="G51" s="41"/>
      <c r="H51" s="41"/>
      <c r="I51" s="41"/>
      <c r="J51" s="41"/>
      <c r="K51" s="41"/>
      <c r="L51" s="41"/>
    </row>
    <row r="52" spans="1:12">
      <c r="A52" s="42"/>
      <c r="B52" s="41"/>
      <c r="C52" s="41"/>
      <c r="D52" s="41"/>
      <c r="E52" s="41"/>
      <c r="F52" s="41"/>
      <c r="G52" s="41"/>
      <c r="H52" s="41"/>
      <c r="I52" s="41"/>
      <c r="J52" s="41"/>
      <c r="K52" s="41"/>
      <c r="L52" s="41"/>
    </row>
    <row r="53" spans="1:12">
      <c r="B53" s="41"/>
      <c r="C53" s="41"/>
      <c r="D53" s="41"/>
      <c r="E53" s="41"/>
      <c r="F53" s="41"/>
      <c r="G53" s="41"/>
      <c r="H53" s="41"/>
      <c r="I53" s="41"/>
      <c r="J53" s="41"/>
      <c r="K53" s="41"/>
      <c r="L53" s="41"/>
    </row>
    <row r="54" spans="1:12">
      <c r="B54" s="41"/>
      <c r="C54" s="41"/>
      <c r="D54" s="41"/>
      <c r="E54" s="41"/>
      <c r="F54" s="41"/>
      <c r="G54" s="41"/>
      <c r="H54" s="41"/>
      <c r="I54" s="41"/>
      <c r="J54" s="41"/>
      <c r="K54" s="41"/>
      <c r="L54" s="41"/>
    </row>
    <row r="55" spans="1:12">
      <c r="B55" s="41"/>
      <c r="C55" s="41"/>
      <c r="D55" s="41"/>
      <c r="E55" s="41"/>
      <c r="F55" s="41"/>
      <c r="G55" s="41"/>
      <c r="H55" s="41"/>
      <c r="I55" s="41"/>
      <c r="J55" s="41"/>
      <c r="K55" s="41"/>
      <c r="L55" s="41"/>
    </row>
    <row r="56" spans="1:12">
      <c r="B56" s="41"/>
      <c r="C56" s="41"/>
      <c r="D56" s="41"/>
      <c r="E56" s="41"/>
      <c r="F56" s="41"/>
      <c r="G56" s="41"/>
      <c r="H56" s="41"/>
      <c r="I56" s="41"/>
      <c r="J56" s="41"/>
      <c r="K56" s="41"/>
      <c r="L56" s="41"/>
    </row>
    <row r="57" spans="1:12">
      <c r="B57" s="41"/>
      <c r="C57" s="41"/>
      <c r="D57" s="41"/>
      <c r="E57" s="41"/>
      <c r="F57" s="41"/>
      <c r="G57" s="41"/>
      <c r="H57" s="41"/>
      <c r="I57" s="41"/>
      <c r="J57" s="41"/>
      <c r="K57" s="41"/>
      <c r="L57" s="41"/>
    </row>
    <row r="58" spans="1:12">
      <c r="B58" s="41"/>
      <c r="C58" s="41"/>
      <c r="D58" s="41"/>
      <c r="E58" s="41"/>
      <c r="F58" s="41"/>
      <c r="G58" s="41"/>
      <c r="H58" s="41"/>
      <c r="I58" s="41"/>
      <c r="J58" s="41"/>
      <c r="K58" s="41"/>
      <c r="L58" s="41"/>
    </row>
    <row r="59" spans="1:12">
      <c r="B59" s="41"/>
      <c r="C59" s="41"/>
      <c r="D59" s="41"/>
      <c r="E59" s="41"/>
      <c r="F59" s="41"/>
      <c r="G59" s="41"/>
      <c r="H59" s="41"/>
      <c r="I59" s="41"/>
      <c r="J59" s="41"/>
      <c r="K59" s="41"/>
      <c r="L59" s="41"/>
    </row>
    <row r="60" spans="1:12">
      <c r="B60" s="41"/>
      <c r="C60" s="41"/>
      <c r="D60" s="41"/>
      <c r="E60" s="41"/>
      <c r="F60" s="41"/>
      <c r="G60" s="41"/>
      <c r="H60" s="41"/>
      <c r="I60" s="41"/>
      <c r="J60" s="41"/>
      <c r="K60" s="41"/>
      <c r="L60" s="41"/>
    </row>
    <row r="61" spans="1:12">
      <c r="B61" s="41"/>
      <c r="C61" s="41"/>
      <c r="D61" s="41"/>
      <c r="E61" s="41"/>
      <c r="F61" s="41"/>
      <c r="G61" s="41"/>
      <c r="H61" s="41"/>
      <c r="I61" s="41"/>
      <c r="J61" s="41"/>
      <c r="K61" s="41"/>
      <c r="L61" s="41"/>
    </row>
    <row r="62" spans="1:12">
      <c r="B62" s="41"/>
      <c r="C62" s="41"/>
      <c r="D62" s="41"/>
      <c r="E62" s="41"/>
      <c r="F62" s="41"/>
      <c r="G62" s="41"/>
      <c r="H62" s="41"/>
      <c r="I62" s="41"/>
      <c r="J62" s="41"/>
      <c r="K62" s="41"/>
      <c r="L62" s="41"/>
    </row>
    <row r="63" spans="1:12">
      <c r="B63" s="41"/>
      <c r="C63" s="41"/>
      <c r="D63" s="41"/>
      <c r="E63" s="41"/>
      <c r="F63" s="41"/>
      <c r="G63" s="41"/>
      <c r="H63" s="41"/>
      <c r="I63" s="41"/>
      <c r="J63" s="41"/>
      <c r="K63" s="41"/>
      <c r="L63" s="41"/>
    </row>
    <row r="64" spans="1:12">
      <c r="B64" s="41"/>
      <c r="C64" s="41"/>
      <c r="D64" s="41"/>
      <c r="E64" s="41"/>
      <c r="F64" s="41"/>
      <c r="G64" s="41"/>
      <c r="H64" s="41"/>
      <c r="I64" s="41"/>
      <c r="J64" s="41"/>
      <c r="K64" s="41"/>
      <c r="L64" s="41"/>
    </row>
    <row r="65" spans="2:12">
      <c r="B65" s="41"/>
      <c r="C65" s="41"/>
      <c r="D65" s="41"/>
      <c r="E65" s="41"/>
      <c r="F65" s="41"/>
      <c r="G65" s="41"/>
      <c r="H65" s="41"/>
      <c r="I65" s="41"/>
      <c r="J65" s="41"/>
      <c r="K65" s="41"/>
      <c r="L65" s="41"/>
    </row>
    <row r="66" spans="2:12">
      <c r="B66" s="41"/>
      <c r="C66" s="41"/>
      <c r="D66" s="41"/>
      <c r="E66" s="41"/>
      <c r="F66" s="41"/>
      <c r="G66" s="41"/>
      <c r="H66" s="41"/>
      <c r="I66" s="41"/>
      <c r="J66" s="41"/>
      <c r="K66" s="41"/>
      <c r="L66" s="41"/>
    </row>
    <row r="67" spans="2:12">
      <c r="B67" s="41"/>
      <c r="C67" s="41"/>
      <c r="D67" s="41"/>
      <c r="E67" s="41"/>
      <c r="F67" s="41"/>
      <c r="G67" s="41"/>
      <c r="H67" s="41"/>
      <c r="I67" s="41"/>
      <c r="J67" s="41"/>
      <c r="K67" s="41"/>
      <c r="L67" s="41"/>
    </row>
    <row r="68" spans="2:12">
      <c r="B68" s="41"/>
      <c r="C68" s="41"/>
      <c r="D68" s="41"/>
      <c r="E68" s="41"/>
      <c r="F68" s="41"/>
      <c r="G68" s="41"/>
      <c r="H68" s="41"/>
      <c r="I68" s="41"/>
      <c r="J68" s="41"/>
      <c r="K68" s="41"/>
      <c r="L68" s="41"/>
    </row>
    <row r="69" spans="2:12">
      <c r="K69" s="41"/>
      <c r="L69" s="41"/>
    </row>
  </sheetData>
  <hyperlinks>
    <hyperlink ref="B4" location="רכב!A1" display="אחזקת רכב"/>
    <hyperlink ref="B29" location="בריאות!A1" display="בריאות"/>
    <hyperlink ref="B28" location="'בילויים ואירועים'!A1" display="בילויים ואירועים"/>
    <hyperlink ref="B27" location="מזון!A1" display="מזון"/>
    <hyperlink ref="B26" location="מנויים!A1" display="מנויים"/>
    <hyperlink ref="B25" location="'מחשבון העשרה'!A1" display="חוגים והעשרה"/>
    <hyperlink ref="B24" location="'מחשבון חינוך'!A1" display="חינוך"/>
    <hyperlink ref="B30" location="ביטוח!A1" display="ביטוח - לא כולל רכב"/>
    <hyperlink ref="B32" location="קניות" display="קניות (בגדים, מכשירי חשמל ועוד)"/>
    <hyperlink ref="B34" location="'אנשי מקצוע'!A1" display="אנשי מקצוע ושירותים"/>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BH157"/>
  <sheetViews>
    <sheetView rightToLeft="1" tabSelected="1" zoomScale="110" zoomScaleNormal="110" workbookViewId="0">
      <selection activeCell="A6" sqref="A6"/>
    </sheetView>
  </sheetViews>
  <sheetFormatPr defaultColWidth="8.8984375" defaultRowHeight="13.8"/>
  <cols>
    <col min="10" max="10" width="19.3984375" customWidth="1"/>
  </cols>
  <sheetData>
    <row r="1" spans="1:60">
      <c r="A1" s="41"/>
      <c r="B1" s="41"/>
      <c r="C1" s="41"/>
      <c r="D1" s="41"/>
      <c r="E1" s="41"/>
      <c r="F1" s="41"/>
      <c r="G1" s="41"/>
      <c r="H1" s="41"/>
      <c r="I1" s="41"/>
      <c r="J1" s="41"/>
      <c r="K1" s="41"/>
      <c r="L1" s="41"/>
    </row>
    <row r="2" spans="1:60">
      <c r="A2" s="151"/>
      <c r="B2" s="41"/>
      <c r="C2" s="41"/>
      <c r="D2" s="41"/>
      <c r="E2" s="41"/>
      <c r="F2" s="41"/>
      <c r="G2" s="41"/>
      <c r="H2" s="41"/>
      <c r="I2" s="41"/>
      <c r="J2" s="41"/>
      <c r="K2" s="41"/>
      <c r="L2" s="41"/>
    </row>
    <row r="3" spans="1:60">
      <c r="A3" s="41"/>
      <c r="B3" s="41"/>
      <c r="C3" s="41"/>
      <c r="D3" s="41"/>
      <c r="E3" s="41"/>
      <c r="F3" s="41"/>
      <c r="G3" s="41"/>
      <c r="H3" s="41"/>
      <c r="I3" s="41"/>
      <c r="J3" s="41"/>
      <c r="K3" s="41"/>
      <c r="L3" s="41"/>
    </row>
    <row r="4" spans="1:60">
      <c r="A4" s="152" t="s">
        <v>257</v>
      </c>
      <c r="B4" s="152"/>
      <c r="C4" s="152"/>
      <c r="D4" s="152"/>
      <c r="E4" s="152"/>
      <c r="F4" s="152"/>
      <c r="G4" s="152"/>
      <c r="H4" s="152"/>
      <c r="I4" s="152"/>
      <c r="J4" s="152"/>
      <c r="K4" s="41"/>
      <c r="L4" s="41"/>
    </row>
    <row r="5" spans="1:60">
      <c r="A5" s="152" t="s">
        <v>258</v>
      </c>
      <c r="B5" s="152"/>
      <c r="C5" s="152"/>
      <c r="D5" s="152"/>
      <c r="E5" s="152"/>
      <c r="F5" s="152"/>
      <c r="G5" s="152"/>
      <c r="H5" s="152"/>
      <c r="I5" s="152"/>
      <c r="J5" s="152"/>
      <c r="K5" s="41"/>
      <c r="L5" s="41"/>
    </row>
    <row r="6" spans="1:60">
      <c r="A6" s="41"/>
      <c r="B6" s="41"/>
      <c r="C6" s="41"/>
      <c r="D6" s="41"/>
      <c r="E6" s="41"/>
      <c r="F6" s="41"/>
      <c r="G6" s="41"/>
      <c r="H6" s="41"/>
      <c r="I6" s="41"/>
      <c r="J6" s="41"/>
      <c r="K6" s="41"/>
      <c r="L6" s="41"/>
    </row>
    <row r="7" spans="1:60" ht="14.4" customHeight="1">
      <c r="A7" s="155" t="s">
        <v>259</v>
      </c>
      <c r="B7" s="156"/>
      <c r="C7" s="156"/>
      <c r="D7" s="156"/>
      <c r="E7" s="156"/>
      <c r="F7" s="156"/>
      <c r="G7" s="156"/>
      <c r="H7" s="156"/>
      <c r="I7" s="156"/>
      <c r="J7" s="41"/>
      <c r="K7" s="41"/>
      <c r="L7" s="41"/>
      <c r="M7" s="41"/>
      <c r="N7" s="41"/>
      <c r="O7" s="41"/>
      <c r="P7" s="41"/>
      <c r="Q7" s="41"/>
      <c r="R7" s="41"/>
      <c r="S7" s="41"/>
    </row>
    <row r="8" spans="1:60" ht="14.4" customHeight="1">
      <c r="A8" s="156"/>
      <c r="B8" s="156"/>
      <c r="C8" s="156"/>
      <c r="D8" s="156"/>
      <c r="E8" s="156"/>
      <c r="F8" s="156"/>
      <c r="G8" s="156"/>
      <c r="H8" s="156"/>
      <c r="I8" s="156"/>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row>
    <row r="9" spans="1:60" ht="14.4" customHeight="1">
      <c r="A9" s="156"/>
      <c r="B9" s="156"/>
      <c r="C9" s="156"/>
      <c r="D9" s="156"/>
      <c r="E9" s="156"/>
      <c r="F9" s="156"/>
      <c r="G9" s="156"/>
      <c r="H9" s="156"/>
      <c r="I9" s="156"/>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row>
    <row r="10" spans="1:60" ht="14.4" customHeight="1">
      <c r="A10" s="156"/>
      <c r="B10" s="156"/>
      <c r="C10" s="156"/>
      <c r="D10" s="156"/>
      <c r="E10" s="156"/>
      <c r="F10" s="156"/>
      <c r="G10" s="156"/>
      <c r="H10" s="156"/>
      <c r="I10" s="156"/>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row>
    <row r="11" spans="1:60" ht="14.4" customHeight="1">
      <c r="A11" s="156"/>
      <c r="B11" s="156"/>
      <c r="C11" s="156"/>
      <c r="D11" s="156"/>
      <c r="E11" s="156"/>
      <c r="F11" s="156"/>
      <c r="G11" s="156"/>
      <c r="H11" s="156"/>
      <c r="I11" s="156"/>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row>
    <row r="12" spans="1:60" ht="14.4" customHeight="1">
      <c r="A12" s="156"/>
      <c r="B12" s="156"/>
      <c r="C12" s="156"/>
      <c r="D12" s="156"/>
      <c r="E12" s="156"/>
      <c r="F12" s="156"/>
      <c r="G12" s="156"/>
      <c r="H12" s="156"/>
      <c r="I12" s="156"/>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row>
    <row r="13" spans="1:60" ht="14.4" customHeight="1">
      <c r="A13" s="156"/>
      <c r="B13" s="156"/>
      <c r="C13" s="156"/>
      <c r="D13" s="156"/>
      <c r="E13" s="156"/>
      <c r="F13" s="156"/>
      <c r="G13" s="156"/>
      <c r="H13" s="156"/>
      <c r="I13" s="156"/>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row>
    <row r="14" spans="1:60" ht="14.4" customHeight="1">
      <c r="A14" s="156"/>
      <c r="B14" s="156"/>
      <c r="C14" s="156"/>
      <c r="D14" s="156"/>
      <c r="E14" s="156"/>
      <c r="F14" s="156"/>
      <c r="G14" s="156"/>
      <c r="H14" s="156"/>
      <c r="I14" s="156"/>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row>
    <row r="15" spans="1:60" ht="14.4" customHeight="1">
      <c r="A15" s="156"/>
      <c r="B15" s="156"/>
      <c r="C15" s="156"/>
      <c r="D15" s="156"/>
      <c r="E15" s="156"/>
      <c r="F15" s="156"/>
      <c r="G15" s="156"/>
      <c r="H15" s="156"/>
      <c r="I15" s="156"/>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row>
    <row r="16" spans="1:60" ht="14.4" customHeight="1">
      <c r="A16" s="156"/>
      <c r="B16" s="156"/>
      <c r="C16" s="156"/>
      <c r="D16" s="156"/>
      <c r="E16" s="156"/>
      <c r="F16" s="156"/>
      <c r="G16" s="156"/>
      <c r="H16" s="156"/>
      <c r="I16" s="156"/>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row>
    <row r="17" spans="1:60" ht="14.4" customHeight="1">
      <c r="A17" s="156"/>
      <c r="B17" s="156"/>
      <c r="C17" s="156"/>
      <c r="D17" s="156"/>
      <c r="E17" s="156"/>
      <c r="F17" s="156"/>
      <c r="G17" s="156"/>
      <c r="H17" s="156"/>
      <c r="I17" s="156"/>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row>
    <row r="18" spans="1:60" ht="14.4" customHeight="1">
      <c r="A18" s="156"/>
      <c r="B18" s="156"/>
      <c r="C18" s="156"/>
      <c r="D18" s="156"/>
      <c r="E18" s="156"/>
      <c r="F18" s="156"/>
      <c r="G18" s="156"/>
      <c r="H18" s="156"/>
      <c r="I18" s="156"/>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row>
    <row r="19" spans="1:60" ht="14.4" customHeight="1">
      <c r="A19" s="156"/>
      <c r="B19" s="156"/>
      <c r="C19" s="156"/>
      <c r="D19" s="156"/>
      <c r="E19" s="156"/>
      <c r="F19" s="156"/>
      <c r="G19" s="156"/>
      <c r="H19" s="156"/>
      <c r="I19" s="156"/>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row>
    <row r="20" spans="1:60" ht="14.4" customHeight="1">
      <c r="A20" s="156"/>
      <c r="B20" s="156"/>
      <c r="C20" s="156"/>
      <c r="D20" s="156"/>
      <c r="E20" s="156"/>
      <c r="F20" s="156"/>
      <c r="G20" s="156"/>
      <c r="H20" s="156"/>
      <c r="I20" s="156"/>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row>
    <row r="21" spans="1:60" ht="14.4" customHeight="1">
      <c r="A21" s="156"/>
      <c r="B21" s="156"/>
      <c r="C21" s="156"/>
      <c r="D21" s="156"/>
      <c r="E21" s="156"/>
      <c r="F21" s="156"/>
      <c r="G21" s="156"/>
      <c r="H21" s="156"/>
      <c r="I21" s="156"/>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row>
    <row r="22" spans="1:60" ht="14.4" customHeight="1">
      <c r="A22" s="156"/>
      <c r="B22" s="156"/>
      <c r="C22" s="156"/>
      <c r="D22" s="156"/>
      <c r="E22" s="156"/>
      <c r="F22" s="156"/>
      <c r="G22" s="156"/>
      <c r="H22" s="156"/>
      <c r="I22" s="156"/>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row>
    <row r="23" spans="1:60" ht="14.4" customHeight="1">
      <c r="A23" s="156"/>
      <c r="B23" s="156"/>
      <c r="C23" s="156"/>
      <c r="D23" s="156"/>
      <c r="E23" s="156"/>
      <c r="F23" s="156"/>
      <c r="G23" s="156"/>
      <c r="H23" s="156"/>
      <c r="I23" s="156"/>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row>
    <row r="24" spans="1:60" ht="14.4" customHeight="1">
      <c r="A24" s="156"/>
      <c r="B24" s="156"/>
      <c r="C24" s="156"/>
      <c r="D24" s="156"/>
      <c r="E24" s="156"/>
      <c r="F24" s="156"/>
      <c r="G24" s="156"/>
      <c r="H24" s="156"/>
      <c r="I24" s="156"/>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row>
    <row r="25" spans="1:60" ht="14.4" customHeight="1">
      <c r="A25" s="156"/>
      <c r="B25" s="156"/>
      <c r="C25" s="156"/>
      <c r="D25" s="156"/>
      <c r="E25" s="156"/>
      <c r="F25" s="156"/>
      <c r="G25" s="156"/>
      <c r="H25" s="156"/>
      <c r="I25" s="156"/>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row>
    <row r="26" spans="1:60" ht="29.25" customHeight="1">
      <c r="A26" s="156"/>
      <c r="B26" s="156"/>
      <c r="C26" s="156"/>
      <c r="D26" s="156"/>
      <c r="E26" s="156"/>
      <c r="F26" s="156"/>
      <c r="G26" s="156"/>
      <c r="H26" s="156"/>
      <c r="I26" s="156"/>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row>
    <row r="27" spans="1:60">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row>
    <row r="28" spans="1:60">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1:60">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row>
    <row r="30" spans="1:60">
      <c r="A30" s="15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row>
    <row r="31" spans="1:60">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row>
    <row r="32" spans="1:60">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row>
    <row r="33" spans="1:60">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row>
    <row r="34" spans="1:60">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row>
    <row r="35" spans="1:60">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row>
    <row r="36" spans="1:60">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row>
    <row r="37" spans="1:60">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row>
    <row r="38" spans="1:60">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row>
    <row r="39" spans="1:60">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row>
    <row r="40" spans="1:60">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row>
    <row r="41" spans="1:60">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row>
    <row r="42" spans="1:60">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row>
    <row r="43" spans="1:60">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row>
    <row r="44" spans="1:60">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row>
    <row r="45" spans="1:60">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row>
    <row r="46" spans="1:60">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row>
    <row r="47" spans="1:60">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row>
    <row r="48" spans="1:60">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row>
    <row r="49" spans="1:60">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row>
    <row r="50" spans="1:60">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row>
    <row r="51" spans="1:60">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row>
    <row r="52" spans="1:60">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row>
    <row r="53" spans="1:60">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row>
    <row r="54" spans="1:60">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row>
    <row r="55" spans="1:60">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row>
    <row r="56" spans="1:60">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row>
    <row r="57" spans="1:60">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row>
    <row r="58" spans="1:60">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row>
    <row r="59" spans="1:60">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row>
    <row r="60" spans="1:60">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row>
    <row r="61" spans="1:60">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row>
    <row r="62" spans="1:60">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row>
    <row r="63" spans="1:60">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row>
    <row r="64" spans="1:60">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row>
    <row r="65" spans="1:60">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60">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row>
    <row r="67" spans="1:60">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60">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60">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row>
    <row r="70" spans="1:60">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row>
    <row r="71" spans="1:60">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row>
    <row r="72" spans="1:60">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row>
    <row r="73" spans="1:60">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row>
    <row r="74" spans="1:60">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row>
    <row r="75" spans="1:60">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row>
    <row r="76" spans="1:60">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row>
    <row r="77" spans="1:60">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row>
    <row r="78" spans="1:60">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row>
    <row r="79" spans="1:60">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row>
    <row r="80" spans="1:60">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row>
    <row r="81" spans="1:60">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row>
    <row r="82" spans="1:60">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row>
    <row r="83" spans="1:60">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row>
    <row r="84" spans="1:60">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row>
    <row r="85" spans="1:60">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row>
    <row r="86" spans="1:60">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row>
    <row r="87" spans="1:60">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row>
    <row r="88" spans="1:60">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row>
    <row r="89" spans="1:60">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row>
    <row r="90" spans="1:60">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row>
    <row r="91" spans="1:60">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row>
    <row r="92" spans="1:60">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row>
    <row r="93" spans="1:60">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row>
    <row r="94" spans="1:60">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row>
    <row r="95" spans="1:60">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row>
    <row r="96" spans="1:60">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row>
    <row r="97" spans="1:60">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row>
    <row r="98" spans="1:60">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row>
    <row r="99" spans="1:60">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row>
    <row r="100" spans="1:60">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row>
    <row r="101" spans="1:60">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row>
    <row r="102" spans="1:60">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row>
    <row r="103" spans="1:60">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row>
    <row r="104" spans="1:60">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row>
    <row r="105" spans="1:60">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row>
    <row r="106" spans="1:60">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row>
    <row r="107" spans="1:60">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row>
    <row r="108" spans="1:60">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row>
    <row r="109" spans="1:60">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row>
    <row r="110" spans="1:60">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row>
    <row r="111" spans="1:60">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row>
    <row r="112" spans="1:60">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row>
    <row r="113" spans="1:60">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row>
    <row r="114" spans="1:60">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row>
    <row r="115" spans="1:60">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row>
    <row r="116" spans="1:60">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row>
    <row r="117" spans="1:60">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row>
    <row r="118" spans="1:60">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row>
    <row r="119" spans="1:60">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row>
    <row r="120" spans="1:60">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row>
    <row r="121" spans="1:60">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row>
    <row r="122" spans="1:60">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row>
    <row r="123" spans="1:60">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row>
    <row r="124" spans="1:60">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row>
    <row r="125" spans="1:60">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row>
    <row r="126" spans="1:60">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row>
    <row r="127" spans="1:60">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row>
    <row r="128" spans="1:60">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row>
    <row r="129" spans="1:60">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row>
    <row r="130" spans="1:60">
      <c r="A130" s="41"/>
      <c r="B130" s="41"/>
      <c r="C130" s="41"/>
      <c r="D130" s="41"/>
      <c r="E130" s="41"/>
      <c r="F130" s="41"/>
      <c r="G130" s="41"/>
      <c r="H130" s="41"/>
      <c r="I130" s="41"/>
    </row>
    <row r="131" spans="1:60">
      <c r="A131" s="41"/>
      <c r="B131" s="41"/>
      <c r="C131" s="41"/>
      <c r="D131" s="41"/>
      <c r="E131" s="41"/>
      <c r="F131" s="41"/>
      <c r="G131" s="41"/>
      <c r="H131" s="41"/>
      <c r="I131" s="41"/>
    </row>
    <row r="132" spans="1:60">
      <c r="A132" s="41"/>
      <c r="B132" s="41"/>
      <c r="C132" s="41"/>
      <c r="D132" s="41"/>
      <c r="E132" s="41"/>
      <c r="F132" s="41"/>
      <c r="G132" s="41"/>
      <c r="H132" s="41"/>
      <c r="I132" s="41"/>
    </row>
    <row r="133" spans="1:60">
      <c r="A133" s="41"/>
      <c r="B133" s="41"/>
      <c r="C133" s="41"/>
      <c r="D133" s="41"/>
      <c r="E133" s="41"/>
      <c r="F133" s="41"/>
      <c r="G133" s="41"/>
      <c r="H133" s="41"/>
      <c r="I133" s="41"/>
    </row>
    <row r="134" spans="1:60">
      <c r="A134" s="41"/>
      <c r="B134" s="41"/>
      <c r="C134" s="41"/>
      <c r="D134" s="41"/>
      <c r="E134" s="41"/>
      <c r="F134" s="41"/>
      <c r="G134" s="41"/>
      <c r="H134" s="41"/>
      <c r="I134" s="41"/>
    </row>
    <row r="135" spans="1:60">
      <c r="A135" s="41"/>
      <c r="B135" s="41"/>
      <c r="C135" s="41"/>
      <c r="D135" s="41"/>
      <c r="E135" s="41"/>
      <c r="F135" s="41"/>
      <c r="G135" s="41"/>
      <c r="H135" s="41"/>
      <c r="I135" s="41"/>
    </row>
    <row r="136" spans="1:60">
      <c r="A136" s="41"/>
      <c r="B136" s="41"/>
      <c r="C136" s="41"/>
      <c r="D136" s="41"/>
      <c r="E136" s="41"/>
      <c r="F136" s="41"/>
      <c r="G136" s="41"/>
      <c r="H136" s="41"/>
      <c r="I136" s="41"/>
    </row>
    <row r="137" spans="1:60">
      <c r="A137" s="41"/>
      <c r="B137" s="41"/>
      <c r="C137" s="41"/>
      <c r="D137" s="41"/>
      <c r="E137" s="41"/>
      <c r="F137" s="41"/>
      <c r="G137" s="41"/>
      <c r="H137" s="41"/>
      <c r="I137" s="41"/>
    </row>
    <row r="138" spans="1:60">
      <c r="A138" s="41"/>
      <c r="B138" s="41"/>
      <c r="C138" s="41"/>
      <c r="D138" s="41"/>
      <c r="E138" s="41"/>
      <c r="F138" s="41"/>
      <c r="G138" s="41"/>
      <c r="H138" s="41"/>
      <c r="I138" s="41"/>
    </row>
    <row r="139" spans="1:60">
      <c r="A139" s="41"/>
      <c r="B139" s="41"/>
      <c r="C139" s="41"/>
      <c r="D139" s="41"/>
      <c r="E139" s="41"/>
      <c r="F139" s="41"/>
      <c r="G139" s="41"/>
      <c r="H139" s="41"/>
      <c r="I139" s="41"/>
    </row>
    <row r="140" spans="1:60">
      <c r="A140" s="41"/>
      <c r="B140" s="41"/>
      <c r="C140" s="41"/>
      <c r="D140" s="41"/>
      <c r="E140" s="41"/>
      <c r="F140" s="41"/>
      <c r="G140" s="41"/>
      <c r="H140" s="41"/>
      <c r="I140" s="41"/>
    </row>
    <row r="141" spans="1:60">
      <c r="A141" s="41"/>
      <c r="B141" s="41"/>
      <c r="C141" s="41"/>
      <c r="D141" s="41"/>
      <c r="E141" s="41"/>
      <c r="F141" s="41"/>
      <c r="G141" s="41"/>
      <c r="H141" s="41"/>
      <c r="I141" s="41"/>
    </row>
    <row r="142" spans="1:60">
      <c r="A142" s="41"/>
      <c r="B142" s="41"/>
      <c r="C142" s="41"/>
      <c r="D142" s="41"/>
      <c r="E142" s="41"/>
      <c r="F142" s="41"/>
      <c r="G142" s="41"/>
      <c r="H142" s="41"/>
      <c r="I142" s="41"/>
    </row>
    <row r="143" spans="1:60">
      <c r="A143" s="41"/>
      <c r="B143" s="41"/>
      <c r="C143" s="41"/>
      <c r="D143" s="41"/>
      <c r="E143" s="41"/>
      <c r="F143" s="41"/>
      <c r="G143" s="41"/>
      <c r="H143" s="41"/>
      <c r="I143" s="41"/>
    </row>
    <row r="144" spans="1:60">
      <c r="A144" s="41"/>
      <c r="B144" s="41"/>
      <c r="C144" s="41"/>
      <c r="D144" s="41"/>
      <c r="E144" s="41"/>
      <c r="F144" s="41"/>
      <c r="G144" s="41"/>
      <c r="H144" s="41"/>
      <c r="I144" s="41"/>
    </row>
    <row r="145" spans="1:9">
      <c r="A145" s="41"/>
      <c r="B145" s="41"/>
      <c r="C145" s="41"/>
      <c r="D145" s="41"/>
      <c r="E145" s="41"/>
      <c r="F145" s="41"/>
      <c r="G145" s="41"/>
      <c r="H145" s="41"/>
      <c r="I145" s="41"/>
    </row>
    <row r="146" spans="1:9">
      <c r="A146" s="41"/>
      <c r="B146" s="41"/>
      <c r="C146" s="41"/>
      <c r="D146" s="41"/>
      <c r="E146" s="41"/>
      <c r="F146" s="41"/>
      <c r="G146" s="41"/>
      <c r="H146" s="41"/>
      <c r="I146" s="41"/>
    </row>
    <row r="147" spans="1:9">
      <c r="A147" s="41"/>
      <c r="B147" s="41"/>
      <c r="C147" s="41"/>
      <c r="D147" s="41"/>
      <c r="E147" s="41"/>
      <c r="F147" s="41"/>
      <c r="G147" s="41"/>
      <c r="H147" s="41"/>
      <c r="I147" s="41"/>
    </row>
    <row r="148" spans="1:9">
      <c r="A148" s="41"/>
      <c r="B148" s="41"/>
      <c r="C148" s="41"/>
      <c r="D148" s="41"/>
      <c r="E148" s="41"/>
      <c r="F148" s="41"/>
      <c r="G148" s="41"/>
      <c r="H148" s="41"/>
      <c r="I148" s="41"/>
    </row>
    <row r="149" spans="1:9">
      <c r="A149" s="41"/>
      <c r="B149" s="41"/>
      <c r="C149" s="41"/>
      <c r="D149" s="41"/>
      <c r="E149" s="41"/>
      <c r="F149" s="41"/>
      <c r="G149" s="41"/>
      <c r="H149" s="41"/>
      <c r="I149" s="41"/>
    </row>
    <row r="150" spans="1:9">
      <c r="A150" s="41"/>
      <c r="B150" s="41"/>
      <c r="C150" s="41"/>
      <c r="D150" s="41"/>
      <c r="E150" s="41"/>
      <c r="F150" s="41"/>
      <c r="G150" s="41"/>
      <c r="H150" s="41"/>
      <c r="I150" s="41"/>
    </row>
    <row r="151" spans="1:9">
      <c r="A151" s="41"/>
      <c r="B151" s="41"/>
      <c r="C151" s="41"/>
      <c r="D151" s="41"/>
      <c r="E151" s="41"/>
      <c r="F151" s="41"/>
      <c r="G151" s="41"/>
      <c r="H151" s="41"/>
      <c r="I151" s="41"/>
    </row>
    <row r="152" spans="1:9">
      <c r="A152" s="41"/>
      <c r="B152" s="41"/>
      <c r="C152" s="41"/>
      <c r="D152" s="41"/>
      <c r="E152" s="41"/>
      <c r="F152" s="41"/>
      <c r="G152" s="41"/>
      <c r="H152" s="41"/>
      <c r="I152" s="41"/>
    </row>
    <row r="153" spans="1:9">
      <c r="A153" s="41"/>
      <c r="B153" s="41"/>
      <c r="C153" s="41"/>
      <c r="D153" s="41"/>
      <c r="E153" s="41"/>
      <c r="F153" s="41"/>
      <c r="G153" s="41"/>
      <c r="H153" s="41"/>
      <c r="I153" s="41"/>
    </row>
    <row r="154" spans="1:9">
      <c r="A154" s="41"/>
      <c r="B154" s="41"/>
      <c r="C154" s="41"/>
      <c r="D154" s="41"/>
      <c r="E154" s="41"/>
      <c r="F154" s="41"/>
      <c r="G154" s="41"/>
      <c r="H154" s="41"/>
      <c r="I154" s="41"/>
    </row>
    <row r="155" spans="1:9">
      <c r="A155" s="41"/>
      <c r="B155" s="41"/>
      <c r="C155" s="41"/>
      <c r="D155" s="41"/>
      <c r="E155" s="41"/>
      <c r="F155" s="41"/>
      <c r="G155" s="41"/>
      <c r="H155" s="41"/>
      <c r="I155" s="41"/>
    </row>
    <row r="156" spans="1:9">
      <c r="A156" s="41"/>
      <c r="B156" s="41"/>
      <c r="C156" s="41"/>
      <c r="D156" s="41"/>
      <c r="E156" s="41"/>
      <c r="F156" s="41"/>
      <c r="G156" s="41"/>
      <c r="H156" s="41"/>
      <c r="I156" s="41"/>
    </row>
    <row r="157" spans="1:9">
      <c r="A157" s="41"/>
      <c r="B157" s="41"/>
      <c r="C157" s="41"/>
      <c r="D157" s="41"/>
      <c r="E157" s="41"/>
      <c r="F157" s="41"/>
      <c r="G157" s="41"/>
      <c r="H157" s="41"/>
      <c r="I157" s="41"/>
    </row>
  </sheetData>
  <mergeCells count="1">
    <mergeCell ref="A7:I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AB96"/>
  <sheetViews>
    <sheetView rightToLeft="1" zoomScaleNormal="100" workbookViewId="0">
      <selection activeCell="A3" sqref="A3"/>
    </sheetView>
  </sheetViews>
  <sheetFormatPr defaultColWidth="8.8984375" defaultRowHeight="13.8"/>
  <cols>
    <col min="1" max="1" width="21.3984375" style="83" bestFit="1" customWidth="1"/>
    <col min="2" max="2" width="21.3984375" style="83" hidden="1" customWidth="1"/>
    <col min="3" max="3" width="16.8984375" style="62" customWidth="1"/>
    <col min="4" max="6" width="16.09765625" style="62" customWidth="1"/>
    <col min="7" max="7" width="18" style="62" customWidth="1"/>
    <col min="8" max="14" width="8.8984375" style="62"/>
    <col min="15" max="15" width="21.8984375" style="62" customWidth="1"/>
    <col min="16" max="16384" width="8.8984375" style="62"/>
  </cols>
  <sheetData>
    <row r="1" spans="1:28" ht="14.25" customHeight="1">
      <c r="A1" s="161" t="s">
        <v>253</v>
      </c>
      <c r="B1" s="161"/>
      <c r="C1" s="161"/>
      <c r="D1" s="161"/>
      <c r="E1" s="161"/>
      <c r="F1" s="161"/>
      <c r="G1" s="161"/>
    </row>
    <row r="2" spans="1:28" ht="306" customHeight="1">
      <c r="A2" s="161"/>
      <c r="B2" s="161"/>
      <c r="C2" s="161"/>
      <c r="D2" s="161"/>
      <c r="E2" s="161"/>
      <c r="F2" s="161"/>
      <c r="G2" s="161"/>
      <c r="H2" s="63"/>
      <c r="I2" s="63"/>
      <c r="J2" s="63"/>
      <c r="K2" s="63"/>
      <c r="L2" s="63"/>
      <c r="M2" s="63"/>
      <c r="N2" s="63"/>
      <c r="O2" s="63"/>
      <c r="P2" s="63"/>
      <c r="Q2" s="63"/>
      <c r="R2" s="63"/>
      <c r="S2" s="63"/>
      <c r="T2" s="63"/>
      <c r="U2" s="63"/>
      <c r="V2" s="63"/>
      <c r="W2" s="63"/>
      <c r="X2" s="63"/>
      <c r="Y2" s="63"/>
      <c r="Z2" s="63"/>
      <c r="AA2" s="63"/>
      <c r="AB2" s="63"/>
    </row>
    <row r="3" spans="1:28" ht="29.25" customHeight="1">
      <c r="A3" s="64" t="s">
        <v>0</v>
      </c>
      <c r="B3" s="65"/>
      <c r="C3" s="63"/>
      <c r="D3" s="63"/>
      <c r="E3" s="63"/>
      <c r="F3" s="63"/>
      <c r="G3" s="63"/>
      <c r="H3" s="63"/>
      <c r="I3" s="66"/>
      <c r="J3" s="66"/>
      <c r="K3" s="66"/>
      <c r="L3" s="66"/>
      <c r="M3" s="66"/>
      <c r="N3" s="66"/>
      <c r="O3" s="66"/>
      <c r="P3" s="63"/>
      <c r="Q3" s="63"/>
      <c r="R3" s="63"/>
      <c r="S3" s="63"/>
      <c r="T3" s="63"/>
      <c r="U3" s="63"/>
      <c r="V3" s="63"/>
      <c r="W3" s="63"/>
      <c r="X3" s="63"/>
      <c r="Y3" s="63"/>
      <c r="Z3" s="63"/>
      <c r="AA3" s="63"/>
      <c r="AB3" s="63"/>
    </row>
    <row r="4" spans="1:28" ht="63" customHeight="1">
      <c r="A4" s="160" t="s">
        <v>247</v>
      </c>
      <c r="B4" s="160"/>
      <c r="C4" s="160"/>
      <c r="D4" s="160"/>
      <c r="E4" s="160"/>
      <c r="F4" s="160"/>
      <c r="G4" s="160"/>
      <c r="H4" s="66"/>
      <c r="I4" s="66"/>
      <c r="J4" s="66"/>
      <c r="K4" s="66"/>
      <c r="L4" s="66"/>
      <c r="M4" s="66"/>
      <c r="N4" s="66"/>
      <c r="O4" s="66"/>
      <c r="P4" s="63"/>
      <c r="Q4" s="63"/>
      <c r="R4" s="63"/>
      <c r="S4" s="63"/>
      <c r="T4" s="63"/>
      <c r="U4" s="63"/>
      <c r="V4" s="63"/>
      <c r="W4" s="63"/>
      <c r="X4" s="63"/>
      <c r="Y4" s="63"/>
      <c r="Z4" s="63"/>
      <c r="AA4" s="63"/>
      <c r="AB4" s="63"/>
    </row>
    <row r="5" spans="1:28" ht="20.399999999999999">
      <c r="A5" s="64" t="s">
        <v>154</v>
      </c>
      <c r="B5" s="64"/>
      <c r="C5" s="67" t="s">
        <v>130</v>
      </c>
      <c r="D5" s="67" t="s">
        <v>183</v>
      </c>
      <c r="E5" s="67" t="s">
        <v>185</v>
      </c>
      <c r="F5" s="67" t="s">
        <v>186</v>
      </c>
      <c r="G5" s="67" t="s">
        <v>1</v>
      </c>
      <c r="H5" s="66"/>
      <c r="I5" s="66"/>
      <c r="J5" s="66"/>
      <c r="K5" s="66"/>
      <c r="L5" s="66"/>
      <c r="M5" s="66"/>
      <c r="N5" s="66"/>
      <c r="O5" s="66"/>
      <c r="P5" s="63"/>
      <c r="Q5" s="63"/>
      <c r="R5" s="63"/>
      <c r="S5" s="63"/>
      <c r="T5" s="63"/>
      <c r="U5" s="63"/>
      <c r="V5" s="63"/>
      <c r="W5" s="63"/>
      <c r="X5" s="63"/>
      <c r="Y5" s="63"/>
      <c r="Z5" s="63"/>
      <c r="AA5" s="63"/>
      <c r="AB5" s="63"/>
    </row>
    <row r="6" spans="1:28" ht="60" customHeight="1">
      <c r="A6" s="68" t="s">
        <v>187</v>
      </c>
      <c r="B6" s="68"/>
      <c r="C6" s="69" t="s">
        <v>3</v>
      </c>
      <c r="D6" s="69"/>
      <c r="E6" s="69"/>
      <c r="F6" s="69"/>
      <c r="G6" s="94" t="str">
        <f t="shared" ref="G6:G7" si="0">IF(SUM(D6:F6)=0,"",SUM(D6:F6)/3)</f>
        <v/>
      </c>
      <c r="I6" s="164" t="s">
        <v>215</v>
      </c>
      <c r="J6" s="165"/>
      <c r="K6" s="165"/>
      <c r="L6" s="165"/>
      <c r="M6" s="165"/>
      <c r="N6" s="165"/>
      <c r="O6" s="165"/>
      <c r="P6" s="63"/>
      <c r="Q6" s="63"/>
      <c r="R6" s="63"/>
      <c r="S6" s="63"/>
      <c r="T6" s="63"/>
      <c r="U6" s="63"/>
      <c r="V6" s="63"/>
      <c r="W6" s="63"/>
      <c r="X6" s="63"/>
      <c r="Y6" s="63"/>
      <c r="Z6" s="63"/>
      <c r="AA6" s="63"/>
      <c r="AB6" s="63"/>
    </row>
    <row r="7" spans="1:28">
      <c r="A7" s="68"/>
      <c r="B7" s="68"/>
      <c r="C7" s="69" t="s">
        <v>4</v>
      </c>
      <c r="D7" s="69"/>
      <c r="E7" s="69"/>
      <c r="F7" s="69"/>
      <c r="G7" s="94" t="str">
        <f t="shared" si="0"/>
        <v/>
      </c>
      <c r="H7" s="63"/>
      <c r="I7" s="70"/>
      <c r="J7" s="70"/>
      <c r="K7" s="70"/>
      <c r="L7" s="70"/>
      <c r="M7" s="70"/>
      <c r="N7" s="70"/>
      <c r="O7" s="70"/>
      <c r="P7" s="63"/>
      <c r="Q7" s="63"/>
      <c r="R7" s="63"/>
      <c r="S7" s="63"/>
      <c r="T7" s="63"/>
      <c r="U7" s="63"/>
      <c r="V7" s="63"/>
      <c r="W7" s="63"/>
      <c r="X7" s="63"/>
      <c r="Y7" s="63"/>
      <c r="Z7" s="63"/>
      <c r="AA7" s="63"/>
      <c r="AB7" s="63"/>
    </row>
    <row r="8" spans="1:28">
      <c r="A8" s="68"/>
      <c r="B8" s="68"/>
      <c r="C8" s="69" t="s">
        <v>188</v>
      </c>
      <c r="D8" s="69"/>
      <c r="E8" s="69"/>
      <c r="F8" s="69"/>
      <c r="G8" s="94" t="str">
        <f>IF(SUM(D8:F8)=0,"",SUM(D8:F8)/3)</f>
        <v/>
      </c>
      <c r="H8" s="63"/>
      <c r="I8" s="70"/>
      <c r="J8" s="70"/>
      <c r="K8" s="70"/>
      <c r="L8" s="70"/>
      <c r="M8" s="70"/>
      <c r="N8" s="70"/>
      <c r="O8" s="70"/>
      <c r="P8" s="63"/>
      <c r="Q8" s="63"/>
      <c r="R8" s="63"/>
      <c r="S8" s="63"/>
      <c r="T8" s="63"/>
      <c r="U8" s="63"/>
      <c r="V8" s="63"/>
      <c r="W8" s="63"/>
      <c r="X8" s="63"/>
      <c r="Y8" s="63"/>
      <c r="Z8" s="63"/>
      <c r="AA8" s="63"/>
      <c r="AB8" s="63"/>
    </row>
    <row r="9" spans="1:28">
      <c r="A9" s="68"/>
      <c r="B9" s="68"/>
      <c r="C9" s="69" t="s">
        <v>5</v>
      </c>
      <c r="D9" s="69"/>
      <c r="E9" s="69"/>
      <c r="F9" s="69"/>
      <c r="G9" s="94" t="str">
        <f t="shared" ref="G9:G16" si="1">IF(SUM(D9:F9)=0,"",SUM(D9:F9)/3)</f>
        <v/>
      </c>
      <c r="H9" s="63"/>
      <c r="I9" s="70"/>
      <c r="J9" s="70"/>
      <c r="K9" s="70"/>
      <c r="L9" s="70"/>
      <c r="M9" s="70"/>
      <c r="N9" s="70"/>
      <c r="O9" s="70"/>
      <c r="P9" s="63"/>
      <c r="Q9" s="63"/>
      <c r="R9" s="63"/>
      <c r="S9" s="63"/>
      <c r="T9" s="63"/>
      <c r="U9" s="63"/>
      <c r="V9" s="63"/>
      <c r="W9" s="63"/>
      <c r="X9" s="63"/>
      <c r="Y9" s="63"/>
      <c r="Z9" s="63"/>
      <c r="AA9" s="63"/>
      <c r="AB9" s="63"/>
    </row>
    <row r="10" spans="1:28">
      <c r="A10" s="68" t="s">
        <v>155</v>
      </c>
      <c r="B10" s="68"/>
      <c r="C10" s="69" t="s">
        <v>6</v>
      </c>
      <c r="D10" s="69"/>
      <c r="E10" s="69"/>
      <c r="F10" s="69"/>
      <c r="G10" s="94" t="str">
        <f t="shared" si="1"/>
        <v/>
      </c>
      <c r="H10" s="63"/>
      <c r="I10" s="70"/>
      <c r="J10" s="70"/>
      <c r="K10" s="70"/>
      <c r="L10" s="70"/>
      <c r="M10" s="70"/>
      <c r="N10" s="70"/>
      <c r="O10" s="70"/>
      <c r="P10" s="63"/>
      <c r="Q10" s="63"/>
      <c r="R10" s="63"/>
      <c r="S10" s="63"/>
      <c r="T10" s="63"/>
      <c r="U10" s="63"/>
      <c r="V10" s="63"/>
      <c r="W10" s="63"/>
      <c r="X10" s="63"/>
      <c r="Y10" s="63"/>
      <c r="Z10" s="63"/>
      <c r="AA10" s="63"/>
      <c r="AB10" s="63"/>
    </row>
    <row r="11" spans="1:28">
      <c r="A11" s="68"/>
      <c r="B11" s="68"/>
      <c r="C11" s="69" t="s">
        <v>7</v>
      </c>
      <c r="D11" s="69"/>
      <c r="E11" s="69"/>
      <c r="F11" s="69"/>
      <c r="G11" s="94" t="str">
        <f t="shared" si="1"/>
        <v/>
      </c>
      <c r="H11" s="63"/>
      <c r="I11" s="70"/>
      <c r="J11" s="70"/>
      <c r="K11" s="70"/>
      <c r="L11" s="70"/>
      <c r="M11" s="70"/>
      <c r="N11" s="70"/>
      <c r="O11" s="70"/>
      <c r="P11" s="63"/>
      <c r="Q11" s="63"/>
      <c r="R11" s="63"/>
      <c r="S11" s="63"/>
      <c r="T11" s="63"/>
      <c r="U11" s="63"/>
      <c r="V11" s="63"/>
      <c r="W11" s="63"/>
      <c r="X11" s="63"/>
      <c r="Y11" s="63"/>
      <c r="Z11" s="63"/>
      <c r="AA11" s="63"/>
      <c r="AB11" s="63"/>
    </row>
    <row r="12" spans="1:28" ht="27.6">
      <c r="A12" s="68" t="s">
        <v>156</v>
      </c>
      <c r="B12" s="68"/>
      <c r="C12" s="69" t="s">
        <v>8</v>
      </c>
      <c r="D12" s="69"/>
      <c r="E12" s="69"/>
      <c r="F12" s="69"/>
      <c r="G12" s="94" t="str">
        <f t="shared" si="1"/>
        <v/>
      </c>
      <c r="H12" s="63"/>
      <c r="I12" s="70"/>
      <c r="J12" s="70"/>
      <c r="K12" s="70"/>
      <c r="L12" s="70"/>
      <c r="M12" s="70"/>
      <c r="N12" s="70"/>
      <c r="O12" s="70"/>
      <c r="P12" s="63"/>
      <c r="Q12" s="63"/>
      <c r="R12" s="63"/>
      <c r="S12" s="63"/>
      <c r="T12" s="63"/>
      <c r="U12" s="63"/>
      <c r="V12" s="63"/>
      <c r="W12" s="63"/>
      <c r="X12" s="63"/>
      <c r="Y12" s="63"/>
      <c r="Z12" s="63"/>
      <c r="AA12" s="63"/>
      <c r="AB12" s="63"/>
    </row>
    <row r="13" spans="1:28">
      <c r="A13" s="68"/>
      <c r="B13" s="68"/>
      <c r="C13" s="69" t="s">
        <v>9</v>
      </c>
      <c r="D13" s="69"/>
      <c r="E13" s="69"/>
      <c r="F13" s="69"/>
      <c r="G13" s="94" t="str">
        <f t="shared" si="1"/>
        <v/>
      </c>
      <c r="H13" s="63"/>
      <c r="I13" s="70"/>
      <c r="J13" s="70"/>
      <c r="K13" s="70"/>
      <c r="L13" s="70"/>
      <c r="M13" s="70"/>
      <c r="N13" s="70"/>
      <c r="O13" s="70"/>
      <c r="P13" s="63"/>
      <c r="Q13" s="63"/>
      <c r="R13" s="63"/>
      <c r="S13" s="63"/>
      <c r="T13" s="63"/>
      <c r="U13" s="63"/>
      <c r="V13" s="63"/>
      <c r="W13" s="63"/>
      <c r="X13" s="63"/>
      <c r="Y13" s="63"/>
      <c r="Z13" s="63"/>
      <c r="AA13" s="63"/>
      <c r="AB13" s="63"/>
    </row>
    <row r="14" spans="1:28">
      <c r="A14" s="68"/>
      <c r="B14" s="68"/>
      <c r="C14" s="69" t="s">
        <v>10</v>
      </c>
      <c r="D14" s="69"/>
      <c r="E14" s="69"/>
      <c r="F14" s="69"/>
      <c r="G14" s="94" t="str">
        <f t="shared" si="1"/>
        <v/>
      </c>
      <c r="H14" s="63"/>
      <c r="I14" s="70"/>
      <c r="J14" s="70"/>
      <c r="K14" s="70"/>
      <c r="L14" s="70"/>
      <c r="M14" s="70"/>
      <c r="N14" s="70"/>
      <c r="O14" s="70"/>
      <c r="P14" s="63"/>
      <c r="Q14" s="63"/>
      <c r="R14" s="63"/>
      <c r="S14" s="63"/>
      <c r="T14" s="63"/>
      <c r="U14" s="63"/>
      <c r="V14" s="63"/>
      <c r="W14" s="63"/>
      <c r="X14" s="63"/>
      <c r="Y14" s="63"/>
      <c r="Z14" s="63"/>
      <c r="AA14" s="63"/>
      <c r="AB14" s="63"/>
    </row>
    <row r="15" spans="1:28">
      <c r="A15" s="68"/>
      <c r="B15" s="68"/>
      <c r="C15" s="69" t="s">
        <v>11</v>
      </c>
      <c r="D15" s="69"/>
      <c r="E15" s="69"/>
      <c r="F15" s="69"/>
      <c r="G15" s="94" t="str">
        <f t="shared" si="1"/>
        <v/>
      </c>
      <c r="H15" s="63"/>
      <c r="I15" s="70"/>
      <c r="J15" s="70"/>
      <c r="K15" s="70"/>
      <c r="L15" s="70"/>
      <c r="M15" s="70"/>
      <c r="N15" s="70"/>
      <c r="O15" s="70"/>
      <c r="P15" s="63"/>
      <c r="Q15" s="63"/>
      <c r="R15" s="63"/>
      <c r="S15" s="63"/>
      <c r="T15" s="63"/>
      <c r="U15" s="63"/>
      <c r="V15" s="63"/>
      <c r="W15" s="63"/>
      <c r="X15" s="63"/>
      <c r="Y15" s="63"/>
      <c r="Z15" s="63"/>
      <c r="AA15" s="63"/>
      <c r="AB15" s="63"/>
    </row>
    <row r="16" spans="1:28">
      <c r="A16" s="71"/>
      <c r="B16" s="71"/>
      <c r="C16" s="72" t="s">
        <v>11</v>
      </c>
      <c r="D16" s="72"/>
      <c r="E16" s="72"/>
      <c r="F16" s="72"/>
      <c r="G16" s="94" t="str">
        <f t="shared" si="1"/>
        <v/>
      </c>
      <c r="H16" s="63"/>
      <c r="I16" s="70"/>
      <c r="J16" s="70"/>
      <c r="K16" s="70"/>
      <c r="L16" s="70"/>
      <c r="M16" s="70"/>
      <c r="N16" s="70"/>
      <c r="O16" s="70"/>
      <c r="P16" s="63"/>
      <c r="Q16" s="63"/>
      <c r="R16" s="63"/>
      <c r="S16" s="63"/>
      <c r="T16" s="63"/>
      <c r="U16" s="63"/>
      <c r="V16" s="63"/>
      <c r="W16" s="63"/>
      <c r="X16" s="63"/>
      <c r="Y16" s="63"/>
      <c r="Z16" s="63"/>
      <c r="AA16" s="63"/>
      <c r="AB16" s="63"/>
    </row>
    <row r="17" spans="1:28" ht="14.4" thickBot="1">
      <c r="A17" s="73"/>
      <c r="B17" s="73"/>
      <c r="C17" s="74"/>
      <c r="D17" s="74"/>
      <c r="E17" s="74"/>
      <c r="F17" s="74"/>
      <c r="G17" s="95"/>
      <c r="H17" s="63"/>
      <c r="I17" s="70"/>
      <c r="J17" s="70"/>
      <c r="K17" s="70"/>
      <c r="L17" s="70"/>
      <c r="M17" s="70"/>
      <c r="N17" s="70"/>
      <c r="O17" s="70"/>
      <c r="P17" s="63"/>
      <c r="Q17" s="63"/>
      <c r="R17" s="63"/>
      <c r="S17" s="63"/>
      <c r="T17" s="63"/>
      <c r="U17" s="63"/>
      <c r="V17" s="63"/>
      <c r="W17" s="63"/>
      <c r="X17" s="63"/>
      <c r="Y17" s="63"/>
      <c r="Z17" s="63"/>
      <c r="AA17" s="63"/>
      <c r="AB17" s="63"/>
    </row>
    <row r="18" spans="1:28" ht="14.4" thickBot="1">
      <c r="A18" s="75"/>
      <c r="B18" s="75"/>
      <c r="C18" s="76"/>
      <c r="D18" s="76"/>
      <c r="E18" s="76"/>
      <c r="F18" s="77" t="s">
        <v>12</v>
      </c>
      <c r="G18" s="96">
        <f>SUM(G6:G16)</f>
        <v>0</v>
      </c>
      <c r="H18" s="63"/>
      <c r="I18" s="70"/>
      <c r="J18" s="70"/>
      <c r="K18" s="70"/>
      <c r="L18" s="70"/>
      <c r="M18" s="70"/>
      <c r="N18" s="70"/>
      <c r="O18" s="70"/>
      <c r="P18" s="63"/>
      <c r="Q18" s="63"/>
      <c r="R18" s="63"/>
      <c r="S18" s="63"/>
      <c r="T18" s="63"/>
      <c r="U18" s="63"/>
      <c r="V18" s="63"/>
      <c r="W18" s="63"/>
      <c r="X18" s="63"/>
      <c r="Y18" s="63"/>
      <c r="Z18" s="63"/>
      <c r="AA18" s="63"/>
      <c r="AB18" s="63"/>
    </row>
    <row r="19" spans="1:28">
      <c r="A19" s="75"/>
      <c r="B19" s="75"/>
      <c r="C19" s="76"/>
      <c r="D19" s="76"/>
      <c r="E19" s="76"/>
      <c r="F19" s="76"/>
      <c r="G19" s="76"/>
      <c r="H19" s="63"/>
      <c r="I19" s="70"/>
      <c r="J19" s="70"/>
      <c r="K19" s="70"/>
      <c r="L19" s="70"/>
      <c r="M19" s="70"/>
      <c r="N19" s="70"/>
      <c r="O19" s="70"/>
      <c r="P19" s="63"/>
      <c r="Q19" s="63"/>
      <c r="R19" s="63"/>
      <c r="S19" s="63"/>
      <c r="T19" s="63"/>
      <c r="U19" s="63"/>
      <c r="V19" s="63"/>
      <c r="W19" s="63"/>
      <c r="X19" s="63"/>
      <c r="Y19" s="63"/>
      <c r="Z19" s="63"/>
      <c r="AA19" s="63"/>
      <c r="AB19" s="63"/>
    </row>
    <row r="20" spans="1:28" ht="21">
      <c r="A20" s="78" t="s">
        <v>13</v>
      </c>
      <c r="B20" s="78"/>
      <c r="C20" s="76"/>
      <c r="D20" s="76"/>
      <c r="E20" s="76"/>
      <c r="F20" s="76"/>
      <c r="G20" s="76"/>
      <c r="H20" s="63"/>
      <c r="I20" s="70"/>
      <c r="J20" s="70"/>
      <c r="K20" s="70"/>
      <c r="L20" s="70"/>
      <c r="M20" s="70"/>
      <c r="N20" s="70"/>
      <c r="O20" s="70"/>
      <c r="P20" s="63"/>
      <c r="Q20" s="63"/>
      <c r="R20" s="63"/>
      <c r="S20" s="63"/>
      <c r="T20" s="63"/>
      <c r="U20" s="63"/>
      <c r="V20" s="63"/>
      <c r="W20" s="63"/>
      <c r="X20" s="63"/>
      <c r="Y20" s="63"/>
      <c r="Z20" s="63"/>
      <c r="AA20" s="63"/>
      <c r="AB20" s="63"/>
    </row>
    <row r="21" spans="1:28" ht="56.25" customHeight="1">
      <c r="A21" s="162" t="s">
        <v>254</v>
      </c>
      <c r="B21" s="162"/>
      <c r="C21" s="163"/>
      <c r="D21" s="163"/>
      <c r="E21" s="163"/>
      <c r="F21" s="163"/>
      <c r="G21" s="163"/>
      <c r="H21" s="63"/>
      <c r="I21" s="63"/>
      <c r="J21" s="63"/>
      <c r="K21" s="63"/>
      <c r="L21" s="63"/>
      <c r="M21" s="63"/>
      <c r="N21" s="63"/>
      <c r="O21" s="63"/>
      <c r="P21" s="63"/>
      <c r="Q21" s="63"/>
      <c r="R21" s="63"/>
      <c r="S21" s="63"/>
      <c r="T21" s="63"/>
      <c r="U21" s="63"/>
      <c r="V21" s="63"/>
      <c r="W21" s="63"/>
      <c r="X21" s="63"/>
      <c r="Y21" s="63"/>
      <c r="Z21" s="63"/>
      <c r="AA21" s="63"/>
      <c r="AB21" s="63"/>
    </row>
    <row r="22" spans="1:28" ht="20.25" customHeight="1">
      <c r="A22" s="79" t="s">
        <v>154</v>
      </c>
      <c r="B22" s="79" t="s">
        <v>226</v>
      </c>
      <c r="C22" s="80" t="s">
        <v>130</v>
      </c>
      <c r="D22" s="80" t="s">
        <v>183</v>
      </c>
      <c r="E22" s="80" t="s">
        <v>185</v>
      </c>
      <c r="F22" s="80" t="s">
        <v>186</v>
      </c>
      <c r="G22" s="81" t="s">
        <v>1</v>
      </c>
      <c r="H22" s="63"/>
      <c r="I22" s="159" t="s">
        <v>193</v>
      </c>
      <c r="J22" s="159"/>
      <c r="K22" s="159"/>
      <c r="L22" s="159"/>
      <c r="M22" s="159"/>
      <c r="N22" s="159"/>
      <c r="O22" s="159"/>
      <c r="P22" s="63"/>
      <c r="Q22" s="63"/>
      <c r="R22" s="63"/>
      <c r="S22" s="63"/>
      <c r="T22" s="63"/>
      <c r="U22" s="63"/>
      <c r="V22" s="63"/>
      <c r="W22" s="63"/>
      <c r="X22" s="63"/>
      <c r="Y22" s="63"/>
      <c r="Z22" s="63"/>
      <c r="AA22" s="63"/>
      <c r="AB22" s="63"/>
    </row>
    <row r="23" spans="1:28" ht="41.4">
      <c r="A23" s="68" t="s">
        <v>172</v>
      </c>
      <c r="B23" s="68" t="s">
        <v>217</v>
      </c>
      <c r="C23" s="69" t="s">
        <v>14</v>
      </c>
      <c r="D23" s="69"/>
      <c r="E23" s="69"/>
      <c r="F23" s="69"/>
      <c r="G23" s="89" t="str">
        <f t="shared" ref="G23:G54" si="2">IF(SUM(D23:F23)=0,"",SUM(D23:F23)/3)</f>
        <v/>
      </c>
      <c r="H23" s="63"/>
      <c r="I23" s="159"/>
      <c r="J23" s="159"/>
      <c r="K23" s="159"/>
      <c r="L23" s="159"/>
      <c r="M23" s="159"/>
      <c r="N23" s="159"/>
      <c r="O23" s="159"/>
      <c r="P23" s="63"/>
      <c r="Q23" s="63"/>
      <c r="R23" s="63"/>
      <c r="S23" s="63"/>
      <c r="T23" s="63"/>
      <c r="U23" s="63"/>
      <c r="V23" s="63"/>
      <c r="W23" s="63"/>
      <c r="X23" s="63"/>
      <c r="Y23" s="63"/>
      <c r="Z23" s="63"/>
      <c r="AA23" s="63"/>
      <c r="AB23" s="63"/>
    </row>
    <row r="24" spans="1:28" ht="41.4">
      <c r="A24" s="68" t="s">
        <v>260</v>
      </c>
      <c r="B24" s="88" t="s">
        <v>218</v>
      </c>
      <c r="C24" t="s">
        <v>180</v>
      </c>
      <c r="D24" s="69"/>
      <c r="E24" s="69"/>
      <c r="F24" s="69"/>
      <c r="G24" s="89" t="str">
        <f t="shared" si="2"/>
        <v/>
      </c>
      <c r="H24" s="63"/>
      <c r="I24" s="70"/>
      <c r="J24" s="70"/>
      <c r="K24" s="70"/>
      <c r="L24" s="70"/>
      <c r="M24" s="70"/>
      <c r="N24" s="70"/>
      <c r="O24" s="70"/>
      <c r="P24" s="63"/>
      <c r="Q24" s="63"/>
      <c r="R24" s="63"/>
      <c r="S24" s="63"/>
      <c r="T24" s="63"/>
      <c r="U24" s="63"/>
      <c r="V24" s="63"/>
      <c r="W24" s="63"/>
      <c r="X24" s="63"/>
      <c r="Y24" s="63"/>
      <c r="Z24" s="63"/>
      <c r="AA24" s="63"/>
      <c r="AB24" s="63"/>
    </row>
    <row r="25" spans="1:28">
      <c r="A25" s="68"/>
      <c r="B25" s="88" t="s">
        <v>218</v>
      </c>
      <c r="C25" s="69" t="s">
        <v>25</v>
      </c>
      <c r="D25" s="69"/>
      <c r="E25" s="69"/>
      <c r="F25" s="69"/>
      <c r="G25" s="89" t="str">
        <f t="shared" si="2"/>
        <v/>
      </c>
      <c r="H25" s="63"/>
      <c r="I25" s="70"/>
      <c r="J25" s="70"/>
      <c r="K25" s="70"/>
      <c r="L25" s="70"/>
      <c r="M25" s="70"/>
      <c r="N25" s="70"/>
      <c r="O25" s="70"/>
      <c r="P25" s="63"/>
      <c r="Q25" s="63"/>
      <c r="R25" s="63"/>
      <c r="S25" s="63"/>
      <c r="T25" s="63"/>
      <c r="U25" s="63"/>
      <c r="V25" s="63"/>
      <c r="W25" s="63"/>
      <c r="X25" s="63"/>
      <c r="Y25" s="63"/>
      <c r="Z25" s="63"/>
      <c r="AA25" s="63"/>
      <c r="AB25" s="63"/>
    </row>
    <row r="26" spans="1:28">
      <c r="A26" s="68"/>
      <c r="B26" s="88" t="s">
        <v>218</v>
      </c>
      <c r="C26" s="69" t="s">
        <v>26</v>
      </c>
      <c r="D26" s="69"/>
      <c r="E26" s="69"/>
      <c r="F26" s="69"/>
      <c r="G26" s="89" t="str">
        <f t="shared" si="2"/>
        <v/>
      </c>
      <c r="H26" s="63"/>
      <c r="I26" s="70"/>
      <c r="J26" s="70"/>
      <c r="K26" s="70"/>
      <c r="L26" s="70"/>
      <c r="M26" s="70"/>
      <c r="N26" s="70"/>
      <c r="O26" s="70"/>
      <c r="P26" s="63"/>
      <c r="Q26" s="63"/>
      <c r="R26" s="63"/>
      <c r="S26" s="63"/>
      <c r="T26" s="63"/>
      <c r="U26" s="63"/>
      <c r="V26" s="63"/>
      <c r="W26" s="63"/>
      <c r="X26" s="63"/>
      <c r="Y26" s="63"/>
      <c r="Z26" s="63"/>
      <c r="AA26" s="63"/>
      <c r="AB26" s="63"/>
    </row>
    <row r="27" spans="1:28">
      <c r="A27" s="68"/>
      <c r="B27" s="88" t="s">
        <v>218</v>
      </c>
      <c r="C27" s="69" t="s">
        <v>181</v>
      </c>
      <c r="D27" s="69"/>
      <c r="E27" s="69"/>
      <c r="F27" s="69"/>
      <c r="G27" s="89" t="str">
        <f t="shared" si="2"/>
        <v/>
      </c>
      <c r="H27" s="63"/>
      <c r="I27" s="70"/>
      <c r="J27" s="70"/>
      <c r="K27" s="70"/>
      <c r="L27" s="70"/>
      <c r="M27" s="70"/>
      <c r="N27" s="70"/>
      <c r="O27" s="70"/>
      <c r="P27" s="63"/>
      <c r="Q27" s="63"/>
      <c r="R27" s="63"/>
      <c r="S27" s="63"/>
      <c r="T27" s="63"/>
      <c r="U27" s="63"/>
      <c r="V27" s="63"/>
      <c r="W27" s="63"/>
      <c r="X27" s="63"/>
      <c r="Y27" s="63"/>
      <c r="Z27" s="63"/>
      <c r="AA27" s="63"/>
      <c r="AB27" s="63"/>
    </row>
    <row r="28" spans="1:28">
      <c r="A28" s="68"/>
      <c r="B28" s="88" t="s">
        <v>218</v>
      </c>
      <c r="C28" s="69" t="s">
        <v>28</v>
      </c>
      <c r="D28" s="69"/>
      <c r="E28" s="69"/>
      <c r="F28" s="69"/>
      <c r="G28" s="89" t="str">
        <f t="shared" si="2"/>
        <v/>
      </c>
      <c r="H28" s="63"/>
      <c r="I28" s="70"/>
      <c r="J28" s="70"/>
      <c r="K28" s="70"/>
      <c r="L28" s="70"/>
      <c r="M28" s="70"/>
      <c r="N28" s="70"/>
      <c r="O28" s="70"/>
      <c r="P28" s="63"/>
      <c r="Q28" s="63"/>
      <c r="R28" s="63"/>
      <c r="S28" s="63"/>
      <c r="T28" s="63"/>
      <c r="U28" s="63"/>
      <c r="V28" s="63"/>
      <c r="W28" s="63"/>
      <c r="X28" s="63"/>
      <c r="Y28" s="63"/>
      <c r="Z28" s="63"/>
      <c r="AA28" s="63"/>
      <c r="AB28" s="63"/>
    </row>
    <row r="29" spans="1:28">
      <c r="A29" s="68"/>
      <c r="B29" s="88" t="s">
        <v>218</v>
      </c>
      <c r="C29" s="69" t="s">
        <v>29</v>
      </c>
      <c r="D29" s="69"/>
      <c r="E29" s="69"/>
      <c r="F29" s="69"/>
      <c r="G29" s="89" t="str">
        <f t="shared" si="2"/>
        <v/>
      </c>
      <c r="H29" s="63"/>
      <c r="I29" s="70"/>
      <c r="J29" s="70"/>
      <c r="K29" s="70"/>
      <c r="L29" s="70"/>
      <c r="M29" s="70"/>
      <c r="N29" s="70"/>
      <c r="O29" s="70"/>
      <c r="P29" s="63"/>
      <c r="Q29" s="63"/>
      <c r="R29" s="63"/>
      <c r="S29" s="63"/>
      <c r="T29" s="63"/>
      <c r="U29" s="63"/>
      <c r="V29" s="63"/>
      <c r="W29" s="63"/>
      <c r="X29" s="63"/>
      <c r="Y29" s="63"/>
      <c r="Z29" s="63"/>
      <c r="AA29" s="63"/>
      <c r="AB29" s="63"/>
    </row>
    <row r="30" spans="1:28">
      <c r="A30" s="68"/>
      <c r="B30" s="68" t="s">
        <v>219</v>
      </c>
      <c r="C30" s="69" t="s">
        <v>31</v>
      </c>
      <c r="D30" s="69"/>
      <c r="E30" s="69"/>
      <c r="F30" s="69"/>
      <c r="G30" s="89" t="str">
        <f t="shared" si="2"/>
        <v/>
      </c>
      <c r="H30" s="63"/>
      <c r="I30" s="70"/>
      <c r="J30" s="70"/>
      <c r="K30" s="70"/>
      <c r="L30" s="70"/>
      <c r="M30" s="70"/>
      <c r="N30" s="70"/>
      <c r="O30" s="70"/>
      <c r="P30" s="63"/>
      <c r="Q30" s="63"/>
      <c r="R30" s="63"/>
      <c r="S30" s="63"/>
      <c r="T30" s="63"/>
      <c r="U30" s="63"/>
      <c r="V30" s="63"/>
      <c r="W30" s="63"/>
      <c r="X30" s="63"/>
      <c r="Y30" s="63"/>
      <c r="Z30" s="63"/>
      <c r="AA30" s="63"/>
      <c r="AB30" s="63"/>
    </row>
    <row r="31" spans="1:28">
      <c r="A31" s="68"/>
      <c r="B31" s="68" t="s">
        <v>219</v>
      </c>
      <c r="C31" s="69" t="s">
        <v>32</v>
      </c>
      <c r="D31" s="69"/>
      <c r="E31" s="69"/>
      <c r="F31" s="69"/>
      <c r="G31" s="89" t="str">
        <f t="shared" si="2"/>
        <v/>
      </c>
      <c r="H31" s="63"/>
      <c r="I31" s="70"/>
      <c r="J31" s="70"/>
      <c r="K31" s="70"/>
      <c r="L31" s="70"/>
      <c r="M31" s="70"/>
      <c r="N31" s="70"/>
      <c r="O31" s="70"/>
      <c r="P31" s="63"/>
      <c r="Q31" s="63"/>
      <c r="R31" s="63"/>
      <c r="S31" s="63"/>
      <c r="T31" s="63"/>
      <c r="U31" s="63"/>
      <c r="V31" s="63"/>
      <c r="W31" s="63"/>
      <c r="X31" s="63"/>
      <c r="Y31" s="63"/>
      <c r="Z31" s="63"/>
      <c r="AA31" s="63"/>
      <c r="AB31" s="63"/>
    </row>
    <row r="32" spans="1:28">
      <c r="A32" s="68"/>
      <c r="B32" s="68" t="s">
        <v>219</v>
      </c>
      <c r="C32" s="69" t="s">
        <v>33</v>
      </c>
      <c r="D32" s="69"/>
      <c r="E32" s="69"/>
      <c r="F32" s="69"/>
      <c r="G32" s="89" t="str">
        <f t="shared" si="2"/>
        <v/>
      </c>
      <c r="H32" s="63"/>
      <c r="I32" s="70"/>
      <c r="J32" s="70"/>
      <c r="K32" s="70"/>
      <c r="L32" s="70"/>
      <c r="M32" s="70"/>
      <c r="N32" s="70"/>
      <c r="O32" s="70"/>
      <c r="P32" s="63"/>
      <c r="Q32" s="63"/>
      <c r="R32" s="63"/>
      <c r="S32" s="63"/>
      <c r="T32" s="63"/>
      <c r="U32" s="63"/>
      <c r="V32" s="63"/>
      <c r="W32" s="63"/>
      <c r="X32" s="63"/>
      <c r="Y32" s="63"/>
      <c r="Z32" s="63"/>
      <c r="AA32" s="63"/>
      <c r="AB32" s="63"/>
    </row>
    <row r="33" spans="1:28">
      <c r="A33" s="68"/>
      <c r="B33" s="68" t="s">
        <v>219</v>
      </c>
      <c r="C33" s="69" t="s">
        <v>34</v>
      </c>
      <c r="D33" s="69"/>
      <c r="E33" s="69"/>
      <c r="F33" s="69"/>
      <c r="G33" s="89" t="str">
        <f t="shared" si="2"/>
        <v/>
      </c>
      <c r="H33" s="63"/>
      <c r="I33" s="70"/>
      <c r="J33" s="70"/>
      <c r="K33" s="70"/>
      <c r="L33" s="70"/>
      <c r="M33" s="70"/>
      <c r="N33" s="70"/>
      <c r="O33" s="70"/>
      <c r="P33" s="63"/>
      <c r="Q33" s="63"/>
      <c r="R33" s="63"/>
      <c r="S33" s="63"/>
      <c r="T33" s="63"/>
      <c r="U33" s="63"/>
      <c r="V33" s="63"/>
      <c r="W33" s="63"/>
      <c r="X33" s="63"/>
      <c r="Y33" s="63"/>
      <c r="Z33" s="63"/>
      <c r="AA33" s="63"/>
      <c r="AB33" s="63"/>
    </row>
    <row r="34" spans="1:28">
      <c r="A34" s="68"/>
      <c r="B34" s="68" t="s">
        <v>219</v>
      </c>
      <c r="C34" s="69" t="s">
        <v>35</v>
      </c>
      <c r="D34" s="69"/>
      <c r="E34" s="69"/>
      <c r="F34" s="69"/>
      <c r="G34" s="89" t="str">
        <f t="shared" si="2"/>
        <v/>
      </c>
      <c r="I34" s="70"/>
      <c r="J34" s="70"/>
      <c r="K34" s="70"/>
      <c r="L34" s="70"/>
      <c r="M34" s="70"/>
      <c r="N34" s="70"/>
      <c r="O34" s="70"/>
      <c r="P34" s="63"/>
      <c r="Q34" s="63"/>
      <c r="R34" s="63"/>
      <c r="S34" s="63"/>
      <c r="T34" s="63"/>
      <c r="U34" s="63"/>
      <c r="V34" s="63"/>
      <c r="W34" s="63"/>
      <c r="X34" s="63"/>
      <c r="Y34" s="63"/>
      <c r="Z34" s="63"/>
      <c r="AA34" s="63"/>
      <c r="AB34" s="63"/>
    </row>
    <row r="35" spans="1:28">
      <c r="A35" s="68"/>
      <c r="B35" s="68" t="s">
        <v>219</v>
      </c>
      <c r="C35" s="69" t="s">
        <v>36</v>
      </c>
      <c r="D35" s="69"/>
      <c r="E35" s="69"/>
      <c r="F35" s="69"/>
      <c r="G35" s="89" t="str">
        <f t="shared" si="2"/>
        <v/>
      </c>
      <c r="H35" s="63"/>
      <c r="I35" s="63"/>
      <c r="J35" s="63"/>
      <c r="K35" s="63"/>
      <c r="L35" s="63"/>
      <c r="M35" s="63"/>
      <c r="N35" s="63"/>
      <c r="O35" s="63"/>
      <c r="P35" s="63"/>
      <c r="Q35" s="63"/>
      <c r="R35" s="63"/>
      <c r="S35" s="63"/>
      <c r="T35" s="63"/>
      <c r="U35" s="63"/>
      <c r="V35" s="63"/>
      <c r="W35" s="63"/>
      <c r="X35" s="63"/>
      <c r="Y35" s="63"/>
      <c r="Z35" s="63"/>
      <c r="AA35" s="63"/>
      <c r="AB35" s="63"/>
    </row>
    <row r="36" spans="1:28">
      <c r="A36" s="68"/>
      <c r="B36" s="68" t="s">
        <v>219</v>
      </c>
      <c r="C36" s="69" t="s">
        <v>37</v>
      </c>
      <c r="D36" s="69"/>
      <c r="E36" s="69"/>
      <c r="F36" s="69"/>
      <c r="G36" s="89" t="str">
        <f t="shared" si="2"/>
        <v/>
      </c>
      <c r="H36" s="63"/>
      <c r="I36" s="63"/>
      <c r="J36" s="63"/>
      <c r="K36" s="63"/>
      <c r="L36" s="63"/>
      <c r="M36" s="63"/>
      <c r="N36" s="63"/>
      <c r="O36" s="63"/>
      <c r="P36" s="63"/>
      <c r="Q36" s="63"/>
      <c r="R36" s="63"/>
      <c r="S36" s="63"/>
      <c r="T36" s="63"/>
      <c r="U36" s="63"/>
      <c r="V36" s="63"/>
      <c r="W36" s="63"/>
      <c r="X36" s="63"/>
      <c r="Y36" s="63"/>
      <c r="Z36" s="63"/>
      <c r="AA36" s="63"/>
      <c r="AB36" s="63"/>
    </row>
    <row r="37" spans="1:28">
      <c r="A37" s="68"/>
      <c r="B37" s="68" t="s">
        <v>219</v>
      </c>
      <c r="C37" s="69" t="s">
        <v>38</v>
      </c>
      <c r="D37" s="69"/>
      <c r="E37" s="69"/>
      <c r="F37" s="69"/>
      <c r="G37" s="89" t="str">
        <f t="shared" si="2"/>
        <v/>
      </c>
      <c r="H37" s="63"/>
      <c r="I37" s="63"/>
      <c r="J37" s="63"/>
      <c r="K37" s="63"/>
      <c r="L37" s="63"/>
      <c r="M37" s="63"/>
      <c r="N37" s="63"/>
      <c r="O37" s="63"/>
      <c r="P37" s="63"/>
      <c r="Q37" s="63"/>
      <c r="R37" s="63"/>
      <c r="S37" s="63"/>
      <c r="T37" s="63"/>
      <c r="U37" s="63"/>
      <c r="V37" s="63"/>
      <c r="W37" s="63"/>
      <c r="X37" s="63"/>
      <c r="Y37" s="63"/>
      <c r="Z37" s="63"/>
      <c r="AA37" s="63"/>
      <c r="AB37" s="63"/>
    </row>
    <row r="38" spans="1:28">
      <c r="A38" s="68"/>
      <c r="B38" s="68" t="s">
        <v>128</v>
      </c>
      <c r="C38" s="69" t="s">
        <v>39</v>
      </c>
      <c r="D38" s="69"/>
      <c r="E38" s="69"/>
      <c r="F38" s="69"/>
      <c r="G38" s="89" t="str">
        <f t="shared" si="2"/>
        <v/>
      </c>
      <c r="H38" s="63"/>
      <c r="I38" s="63"/>
      <c r="J38" s="63"/>
      <c r="K38" s="63"/>
      <c r="L38" s="63"/>
      <c r="M38" s="63"/>
      <c r="N38" s="63"/>
      <c r="O38" s="63"/>
      <c r="P38" s="63"/>
      <c r="Q38" s="63"/>
      <c r="R38" s="63"/>
      <c r="S38" s="63"/>
      <c r="T38" s="63"/>
      <c r="U38" s="63"/>
      <c r="V38" s="63"/>
      <c r="W38" s="63"/>
      <c r="X38" s="63"/>
      <c r="Y38" s="63"/>
      <c r="Z38" s="63"/>
      <c r="AA38" s="63"/>
      <c r="AB38" s="63"/>
    </row>
    <row r="39" spans="1:28">
      <c r="A39" s="68"/>
      <c r="B39" s="68" t="s">
        <v>219</v>
      </c>
      <c r="C39" s="69" t="s">
        <v>40</v>
      </c>
      <c r="D39" s="69"/>
      <c r="E39" s="69"/>
      <c r="F39" s="69"/>
      <c r="G39" s="89" t="str">
        <f t="shared" si="2"/>
        <v/>
      </c>
      <c r="H39" s="63"/>
      <c r="I39" s="63"/>
      <c r="J39" s="63"/>
      <c r="K39" s="63"/>
      <c r="L39" s="63"/>
      <c r="M39" s="63"/>
      <c r="N39" s="63"/>
      <c r="O39" s="63"/>
      <c r="P39" s="63"/>
      <c r="Q39" s="63"/>
      <c r="R39" s="63"/>
      <c r="S39" s="63"/>
      <c r="T39" s="63"/>
      <c r="U39" s="63"/>
      <c r="V39" s="63"/>
      <c r="W39" s="63"/>
      <c r="X39" s="63"/>
      <c r="Y39" s="63"/>
      <c r="Z39" s="63"/>
      <c r="AA39" s="63"/>
      <c r="AB39" s="63"/>
    </row>
    <row r="40" spans="1:28">
      <c r="A40" s="68"/>
      <c r="B40" s="68" t="s">
        <v>220</v>
      </c>
      <c r="C40" s="69" t="s">
        <v>41</v>
      </c>
      <c r="D40" s="69"/>
      <c r="E40" s="69"/>
      <c r="F40" s="69"/>
      <c r="G40" s="89" t="str">
        <f t="shared" si="2"/>
        <v/>
      </c>
      <c r="H40" s="63"/>
      <c r="I40" s="63"/>
      <c r="J40" s="63"/>
      <c r="K40" s="63"/>
      <c r="L40" s="63"/>
      <c r="M40" s="63"/>
      <c r="N40" s="63"/>
      <c r="O40" s="63"/>
      <c r="P40" s="63"/>
      <c r="Q40" s="63"/>
      <c r="R40" s="63"/>
      <c r="S40" s="63"/>
      <c r="T40" s="63"/>
      <c r="U40" s="63"/>
      <c r="V40" s="63"/>
      <c r="W40" s="63"/>
      <c r="X40" s="63"/>
      <c r="Y40" s="63"/>
      <c r="Z40" s="63"/>
      <c r="AA40" s="63"/>
      <c r="AB40" s="63"/>
    </row>
    <row r="41" spans="1:28">
      <c r="A41" s="68"/>
      <c r="B41" s="68" t="s">
        <v>220</v>
      </c>
      <c r="C41" s="69" t="s">
        <v>42</v>
      </c>
      <c r="D41" s="69"/>
      <c r="E41" s="69"/>
      <c r="F41" s="69"/>
      <c r="G41" s="89" t="str">
        <f t="shared" si="2"/>
        <v/>
      </c>
      <c r="H41" s="63"/>
      <c r="I41" s="63"/>
      <c r="J41" s="63"/>
      <c r="K41" s="63"/>
      <c r="L41" s="63"/>
      <c r="M41" s="63"/>
      <c r="N41" s="63"/>
      <c r="O41" s="63"/>
      <c r="P41" s="63"/>
      <c r="Q41" s="63"/>
      <c r="R41" s="63"/>
      <c r="S41" s="63"/>
      <c r="T41" s="63"/>
      <c r="U41" s="63"/>
      <c r="V41" s="63"/>
      <c r="W41" s="63"/>
      <c r="X41" s="63"/>
      <c r="Y41" s="63"/>
      <c r="Z41" s="63"/>
      <c r="AA41" s="63"/>
      <c r="AB41" s="63"/>
    </row>
    <row r="42" spans="1:28">
      <c r="A42" s="68"/>
      <c r="B42" s="68" t="s">
        <v>220</v>
      </c>
      <c r="C42" s="69" t="s">
        <v>43</v>
      </c>
      <c r="D42" s="69"/>
      <c r="E42" s="69"/>
      <c r="F42" s="69"/>
      <c r="G42" s="89" t="str">
        <f t="shared" si="2"/>
        <v/>
      </c>
      <c r="H42" s="63"/>
      <c r="I42" s="63"/>
      <c r="J42" s="63"/>
      <c r="K42" s="63"/>
      <c r="L42" s="63"/>
      <c r="M42" s="63"/>
      <c r="N42" s="63"/>
      <c r="O42" s="63"/>
      <c r="P42" s="63"/>
      <c r="Q42" s="63"/>
      <c r="R42" s="63"/>
      <c r="S42" s="63"/>
      <c r="T42" s="63"/>
      <c r="U42" s="63"/>
      <c r="V42" s="63"/>
      <c r="W42" s="63"/>
      <c r="X42" s="63"/>
      <c r="Y42" s="63"/>
      <c r="Z42" s="63"/>
      <c r="AA42" s="63"/>
      <c r="AB42" s="63"/>
    </row>
    <row r="43" spans="1:28">
      <c r="A43" s="68"/>
      <c r="B43" s="68" t="s">
        <v>220</v>
      </c>
      <c r="C43" s="69" t="s">
        <v>171</v>
      </c>
      <c r="D43" s="69"/>
      <c r="E43" s="69"/>
      <c r="F43" s="69"/>
      <c r="G43" s="89" t="str">
        <f t="shared" si="2"/>
        <v/>
      </c>
      <c r="H43" s="63"/>
      <c r="I43" s="63"/>
      <c r="J43" s="63"/>
      <c r="K43" s="63"/>
      <c r="L43" s="63"/>
      <c r="M43" s="63"/>
      <c r="N43" s="63"/>
      <c r="O43" s="63"/>
      <c r="P43" s="63"/>
      <c r="Q43" s="63"/>
      <c r="R43" s="63"/>
      <c r="S43" s="63"/>
      <c r="T43" s="63"/>
      <c r="U43" s="63"/>
      <c r="V43" s="63"/>
      <c r="W43" s="63"/>
      <c r="X43" s="63"/>
      <c r="Y43" s="63"/>
      <c r="Z43" s="63"/>
      <c r="AA43" s="63"/>
      <c r="AB43" s="63"/>
    </row>
    <row r="44" spans="1:28">
      <c r="A44" s="68"/>
      <c r="B44" s="68" t="s">
        <v>45</v>
      </c>
      <c r="C44" t="s">
        <v>45</v>
      </c>
      <c r="D44" s="69"/>
      <c r="E44" s="69"/>
      <c r="F44" s="69"/>
      <c r="G44" s="89" t="str">
        <f t="shared" si="2"/>
        <v/>
      </c>
      <c r="H44" s="63"/>
      <c r="I44" s="63"/>
      <c r="J44" s="63"/>
      <c r="K44" s="63"/>
      <c r="L44" s="63"/>
      <c r="M44" s="63"/>
      <c r="N44" s="63"/>
      <c r="O44" s="63"/>
      <c r="P44" s="63"/>
      <c r="Q44" s="63"/>
      <c r="R44" s="63"/>
      <c r="S44" s="63"/>
      <c r="T44" s="63"/>
      <c r="U44" s="63"/>
      <c r="V44" s="63"/>
      <c r="W44" s="63"/>
      <c r="X44" s="63"/>
      <c r="Y44" s="63"/>
      <c r="Z44" s="63"/>
      <c r="AA44" s="63"/>
      <c r="AB44" s="63"/>
    </row>
    <row r="45" spans="1:28">
      <c r="A45" s="68"/>
      <c r="B45" s="68" t="s">
        <v>221</v>
      </c>
      <c r="C45" t="s">
        <v>53</v>
      </c>
      <c r="D45" s="69"/>
      <c r="E45" s="69"/>
      <c r="F45" s="69"/>
      <c r="G45" s="89" t="str">
        <f t="shared" si="2"/>
        <v/>
      </c>
      <c r="H45" s="63"/>
      <c r="I45" s="63"/>
      <c r="J45" s="63"/>
      <c r="K45" s="63"/>
      <c r="L45" s="63"/>
      <c r="M45" s="63"/>
      <c r="N45" s="63"/>
      <c r="O45" s="63"/>
      <c r="P45" s="63"/>
      <c r="Q45" s="63"/>
      <c r="R45" s="63"/>
      <c r="S45" s="63"/>
      <c r="T45" s="63"/>
      <c r="U45" s="63"/>
      <c r="V45" s="63"/>
      <c r="W45" s="63"/>
      <c r="X45" s="63"/>
      <c r="Y45" s="63"/>
      <c r="Z45" s="63"/>
      <c r="AA45" s="63"/>
      <c r="AB45" s="63"/>
    </row>
    <row r="46" spans="1:28">
      <c r="A46" s="68"/>
      <c r="B46" s="68" t="s">
        <v>221</v>
      </c>
      <c r="C46" t="s">
        <v>61</v>
      </c>
      <c r="D46" s="69"/>
      <c r="E46" s="69"/>
      <c r="F46" s="69"/>
      <c r="G46" s="89" t="str">
        <f t="shared" si="2"/>
        <v/>
      </c>
      <c r="H46" s="63"/>
      <c r="I46" s="63"/>
      <c r="J46" s="63"/>
      <c r="K46" s="63"/>
      <c r="L46" s="63"/>
      <c r="M46" s="63"/>
      <c r="N46" s="63"/>
      <c r="O46" s="63"/>
      <c r="P46" s="63"/>
      <c r="Q46" s="63"/>
      <c r="R46" s="63"/>
      <c r="S46" s="63"/>
      <c r="T46" s="63"/>
      <c r="U46" s="63"/>
      <c r="V46" s="63"/>
      <c r="W46" s="63"/>
      <c r="X46" s="63"/>
      <c r="Y46" s="63"/>
      <c r="Z46" s="63"/>
      <c r="AA46" s="63"/>
      <c r="AB46" s="63"/>
    </row>
    <row r="47" spans="1:28">
      <c r="A47" s="68"/>
      <c r="B47" s="68" t="s">
        <v>99</v>
      </c>
      <c r="C47" t="s">
        <v>66</v>
      </c>
      <c r="D47" s="69"/>
      <c r="E47" s="69"/>
      <c r="F47" s="69"/>
      <c r="G47" s="89" t="str">
        <f t="shared" si="2"/>
        <v/>
      </c>
      <c r="H47" s="63"/>
      <c r="I47" s="63"/>
      <c r="J47" s="63"/>
      <c r="K47" s="63"/>
      <c r="L47" s="63"/>
      <c r="M47" s="63"/>
      <c r="N47" s="63"/>
      <c r="O47" s="63"/>
      <c r="P47" s="63"/>
      <c r="Q47" s="63"/>
      <c r="R47" s="63"/>
      <c r="S47" s="63"/>
      <c r="T47" s="63"/>
      <c r="U47" s="63"/>
      <c r="V47" s="63"/>
      <c r="W47" s="63"/>
      <c r="X47" s="63"/>
      <c r="Y47" s="63"/>
      <c r="Z47" s="63"/>
      <c r="AA47" s="63"/>
      <c r="AB47" s="63"/>
    </row>
    <row r="48" spans="1:28">
      <c r="A48" s="68"/>
      <c r="B48" s="68" t="s">
        <v>222</v>
      </c>
      <c r="C48" t="s">
        <v>73</v>
      </c>
      <c r="D48" s="69"/>
      <c r="E48" s="69"/>
      <c r="F48" s="69"/>
      <c r="G48" s="89" t="str">
        <f t="shared" si="2"/>
        <v/>
      </c>
      <c r="H48" s="63"/>
      <c r="I48" s="63"/>
      <c r="J48" s="63"/>
      <c r="K48" s="63"/>
      <c r="L48" s="63"/>
      <c r="M48" s="63"/>
      <c r="N48" s="63"/>
      <c r="O48" s="63"/>
      <c r="P48" s="63"/>
      <c r="Q48" s="63"/>
      <c r="R48" s="63"/>
      <c r="S48" s="63"/>
      <c r="T48" s="63"/>
      <c r="U48" s="63"/>
      <c r="V48" s="63"/>
      <c r="W48" s="63"/>
      <c r="X48" s="63"/>
      <c r="Y48" s="63"/>
      <c r="Z48" s="63"/>
      <c r="AA48" s="63"/>
      <c r="AB48" s="63"/>
    </row>
    <row r="49" spans="1:28">
      <c r="A49" s="68"/>
      <c r="B49" s="68" t="s">
        <v>80</v>
      </c>
      <c r="C49" t="s">
        <v>80</v>
      </c>
      <c r="D49" s="69"/>
      <c r="E49" s="69"/>
      <c r="F49" s="69"/>
      <c r="G49" s="89" t="str">
        <f t="shared" si="2"/>
        <v/>
      </c>
      <c r="H49" s="63"/>
      <c r="I49" s="63"/>
      <c r="J49" s="63"/>
      <c r="K49" s="63"/>
      <c r="L49" s="63"/>
      <c r="M49" s="63"/>
      <c r="N49" s="63"/>
      <c r="O49" s="63"/>
      <c r="P49" s="63"/>
      <c r="Q49" s="63"/>
      <c r="R49" s="63"/>
      <c r="S49" s="63"/>
      <c r="T49" s="63"/>
      <c r="U49" s="63"/>
      <c r="V49" s="63"/>
      <c r="W49" s="63"/>
      <c r="X49" s="63"/>
      <c r="Y49" s="63"/>
      <c r="Z49" s="63"/>
      <c r="AA49" s="63"/>
      <c r="AB49" s="63"/>
    </row>
    <row r="50" spans="1:28">
      <c r="A50" s="68"/>
      <c r="B50" s="68" t="s">
        <v>189</v>
      </c>
      <c r="C50" t="s">
        <v>91</v>
      </c>
      <c r="D50" s="69"/>
      <c r="E50" s="69"/>
      <c r="F50" s="69"/>
      <c r="G50" s="89" t="str">
        <f t="shared" si="2"/>
        <v/>
      </c>
      <c r="H50" s="63"/>
      <c r="I50" s="63"/>
      <c r="J50" s="63"/>
      <c r="K50" s="63"/>
      <c r="L50" s="63"/>
      <c r="M50" s="63"/>
      <c r="N50" s="63"/>
      <c r="O50" s="63"/>
      <c r="P50" s="63"/>
      <c r="Q50" s="63"/>
      <c r="R50" s="63"/>
      <c r="S50" s="63"/>
      <c r="T50" s="63"/>
      <c r="U50" s="63"/>
      <c r="V50" s="63"/>
      <c r="W50" s="63"/>
      <c r="X50" s="63"/>
      <c r="Y50" s="63"/>
      <c r="Z50" s="63"/>
      <c r="AA50" s="63"/>
      <c r="AB50" s="63"/>
    </row>
    <row r="51" spans="1:28">
      <c r="A51" s="68"/>
      <c r="B51" s="68" t="s">
        <v>223</v>
      </c>
      <c r="C51" s="69" t="s">
        <v>96</v>
      </c>
      <c r="D51" s="69"/>
      <c r="E51" s="69"/>
      <c r="F51" s="69"/>
      <c r="G51" s="89" t="str">
        <f t="shared" si="2"/>
        <v/>
      </c>
      <c r="H51" s="63"/>
      <c r="I51" s="63"/>
      <c r="J51" s="63"/>
      <c r="K51" s="63"/>
      <c r="L51" s="63"/>
      <c r="M51" s="63"/>
      <c r="N51" s="63"/>
      <c r="O51" s="63"/>
      <c r="P51" s="63"/>
      <c r="Q51" s="63"/>
      <c r="R51" s="63"/>
      <c r="S51" s="63"/>
      <c r="T51" s="63"/>
      <c r="U51" s="63"/>
      <c r="V51" s="63"/>
      <c r="W51" s="63"/>
      <c r="X51" s="63"/>
      <c r="Y51" s="63"/>
      <c r="Z51" s="63"/>
      <c r="AA51" s="63"/>
      <c r="AB51" s="63"/>
    </row>
    <row r="52" spans="1:28" ht="27.6">
      <c r="A52" s="68"/>
      <c r="B52" s="68" t="s">
        <v>99</v>
      </c>
      <c r="C52" s="68" t="s">
        <v>182</v>
      </c>
      <c r="D52" s="69"/>
      <c r="E52" s="69"/>
      <c r="F52" s="69"/>
      <c r="G52" s="89" t="str">
        <f t="shared" si="2"/>
        <v/>
      </c>
      <c r="H52" s="63"/>
      <c r="I52" s="63"/>
      <c r="J52" s="63"/>
      <c r="K52" s="63"/>
      <c r="L52" s="63"/>
      <c r="M52" s="63"/>
      <c r="N52" s="63"/>
      <c r="O52" s="63"/>
      <c r="P52" s="63"/>
      <c r="Q52" s="63"/>
      <c r="R52" s="63"/>
      <c r="S52" s="63"/>
      <c r="T52" s="63"/>
      <c r="U52" s="63"/>
      <c r="V52" s="63"/>
      <c r="W52" s="63"/>
      <c r="X52" s="63"/>
      <c r="Y52" s="63"/>
      <c r="Z52" s="63"/>
      <c r="AA52" s="63"/>
      <c r="AB52" s="63"/>
    </row>
    <row r="53" spans="1:28">
      <c r="A53" s="68"/>
      <c r="B53" s="68" t="s">
        <v>80</v>
      </c>
      <c r="C53" s="69" t="s">
        <v>113</v>
      </c>
      <c r="D53" s="69"/>
      <c r="E53" s="69"/>
      <c r="F53" s="69"/>
      <c r="G53" s="89" t="str">
        <f t="shared" si="2"/>
        <v/>
      </c>
      <c r="H53" s="63"/>
      <c r="I53" s="63"/>
      <c r="J53" s="63"/>
      <c r="K53" s="63"/>
      <c r="L53" s="63"/>
      <c r="M53" s="63"/>
      <c r="N53" s="63"/>
      <c r="O53" s="63"/>
      <c r="P53" s="63"/>
      <c r="Q53" s="63"/>
      <c r="R53" s="63"/>
      <c r="S53" s="63"/>
      <c r="T53" s="63"/>
      <c r="U53" s="63"/>
      <c r="V53" s="63"/>
      <c r="W53" s="63"/>
      <c r="X53" s="63"/>
      <c r="Y53" s="63"/>
      <c r="Z53" s="63"/>
      <c r="AA53" s="63"/>
      <c r="AB53" s="63"/>
    </row>
    <row r="54" spans="1:28">
      <c r="A54" s="68"/>
      <c r="B54" s="68" t="s">
        <v>224</v>
      </c>
      <c r="C54" s="68" t="s">
        <v>117</v>
      </c>
      <c r="D54" s="69"/>
      <c r="E54" s="69"/>
      <c r="F54" s="69"/>
      <c r="G54" s="89" t="str">
        <f t="shared" si="2"/>
        <v/>
      </c>
      <c r="H54" s="63"/>
      <c r="I54" s="63"/>
      <c r="J54" s="63"/>
      <c r="K54" s="63"/>
      <c r="L54" s="63"/>
      <c r="M54" s="63"/>
      <c r="N54" s="63"/>
      <c r="O54" s="63"/>
      <c r="P54" s="63"/>
      <c r="Q54" s="63"/>
      <c r="R54" s="63"/>
      <c r="S54" s="63"/>
      <c r="T54" s="63"/>
      <c r="U54" s="63"/>
      <c r="V54" s="63"/>
      <c r="W54" s="63"/>
      <c r="X54" s="63"/>
      <c r="Y54" s="63"/>
      <c r="Z54" s="63"/>
      <c r="AA54" s="63"/>
      <c r="AB54" s="63"/>
    </row>
    <row r="55" spans="1:28" ht="41.4">
      <c r="A55" s="68" t="s">
        <v>192</v>
      </c>
      <c r="B55" s="68" t="s">
        <v>128</v>
      </c>
      <c r="C55" s="69" t="s">
        <v>128</v>
      </c>
      <c r="D55" s="69"/>
      <c r="E55" s="69"/>
      <c r="F55" s="69"/>
      <c r="G55" s="89" t="str">
        <f>IF(SUM(D55:F55)=0,"",SUM(D55:F55)/3)</f>
        <v/>
      </c>
      <c r="H55" s="63"/>
      <c r="I55" s="63"/>
      <c r="J55" s="63"/>
      <c r="K55" s="63"/>
      <c r="L55" s="63"/>
      <c r="M55" s="63"/>
      <c r="N55" s="63"/>
      <c r="O55" s="63"/>
      <c r="P55" s="63"/>
      <c r="Q55" s="63"/>
      <c r="R55" s="63"/>
      <c r="S55" s="63"/>
      <c r="T55" s="63"/>
      <c r="U55" s="63"/>
      <c r="V55" s="63"/>
      <c r="W55" s="63"/>
      <c r="X55" s="63"/>
      <c r="Y55" s="63"/>
      <c r="Z55" s="63"/>
      <c r="AA55" s="63"/>
      <c r="AB55" s="63"/>
    </row>
    <row r="56" spans="1:28">
      <c r="A56" s="82"/>
      <c r="B56" s="82" t="s">
        <v>225</v>
      </c>
      <c r="C56" s="69" t="s">
        <v>199</v>
      </c>
      <c r="D56" s="69"/>
      <c r="E56" s="69"/>
      <c r="F56" s="69"/>
      <c r="G56" s="89" t="str">
        <f>IF(SUM(D56:F56)=0,"",SUM(D56:F56)/3)</f>
        <v/>
      </c>
      <c r="H56" s="63"/>
      <c r="I56" s="63"/>
      <c r="J56" s="63"/>
      <c r="K56" s="63"/>
      <c r="L56" s="63"/>
      <c r="M56" s="63"/>
      <c r="N56" s="63"/>
      <c r="O56" s="63"/>
      <c r="P56" s="63"/>
      <c r="Q56" s="63"/>
      <c r="R56" s="63"/>
      <c r="S56" s="63"/>
      <c r="T56" s="63"/>
      <c r="U56" s="63"/>
      <c r="V56" s="63"/>
      <c r="W56" s="63"/>
      <c r="X56" s="63"/>
      <c r="Y56" s="63"/>
      <c r="Z56" s="63"/>
      <c r="AA56" s="63"/>
      <c r="AB56" s="63"/>
    </row>
    <row r="57" spans="1:28" ht="14.4" collapsed="1" thickBot="1">
      <c r="C57" s="63"/>
      <c r="D57" s="63"/>
      <c r="E57" s="63"/>
      <c r="F57" s="84" t="s">
        <v>12</v>
      </c>
      <c r="G57" s="97">
        <f>SUM(G23:G55)</f>
        <v>0</v>
      </c>
      <c r="H57" s="63"/>
      <c r="I57" s="63"/>
      <c r="J57" s="63"/>
      <c r="K57" s="63"/>
      <c r="L57" s="63"/>
      <c r="M57" s="63"/>
      <c r="N57" s="63"/>
      <c r="O57" s="63"/>
      <c r="P57" s="63"/>
      <c r="Q57" s="63"/>
      <c r="R57" s="63"/>
      <c r="S57" s="63"/>
      <c r="T57" s="63"/>
      <c r="U57" s="63"/>
      <c r="V57" s="63"/>
      <c r="W57" s="63"/>
      <c r="X57" s="63"/>
      <c r="Y57" s="63"/>
      <c r="Z57" s="63"/>
      <c r="AA57" s="63"/>
      <c r="AB57" s="63"/>
    </row>
    <row r="58" spans="1:28">
      <c r="A58" s="85"/>
      <c r="B58" s="85"/>
      <c r="C58" s="157" t="s">
        <v>197</v>
      </c>
      <c r="D58" s="158"/>
      <c r="E58" s="158"/>
      <c r="F58" s="158"/>
      <c r="G58" s="158"/>
      <c r="H58" s="63"/>
      <c r="I58" s="63"/>
      <c r="J58" s="63"/>
      <c r="K58" s="63"/>
      <c r="L58" s="63"/>
      <c r="M58" s="63"/>
      <c r="N58" s="63"/>
      <c r="O58" s="63"/>
      <c r="P58" s="63"/>
      <c r="Q58" s="63"/>
      <c r="R58" s="63"/>
      <c r="S58" s="63"/>
      <c r="T58" s="63"/>
      <c r="U58" s="63"/>
      <c r="V58" s="63"/>
      <c r="W58" s="63"/>
      <c r="X58" s="63"/>
      <c r="Y58" s="63"/>
      <c r="Z58" s="63"/>
      <c r="AA58" s="63"/>
      <c r="AB58" s="63"/>
    </row>
    <row r="59" spans="1:28">
      <c r="A59" s="85"/>
      <c r="B59" s="85"/>
      <c r="C59" s="158"/>
      <c r="D59" s="158"/>
      <c r="E59" s="158"/>
      <c r="F59" s="158"/>
      <c r="G59" s="158"/>
      <c r="H59" s="63"/>
      <c r="I59" s="63"/>
      <c r="J59" s="63"/>
      <c r="K59" s="63"/>
      <c r="L59" s="63"/>
      <c r="M59" s="63"/>
      <c r="N59" s="63"/>
      <c r="O59" s="63"/>
      <c r="P59" s="63"/>
      <c r="Q59" s="63"/>
      <c r="R59" s="63"/>
      <c r="S59" s="63"/>
      <c r="T59" s="63"/>
      <c r="U59" s="63"/>
      <c r="V59" s="63"/>
      <c r="W59" s="63"/>
      <c r="X59" s="63"/>
      <c r="Y59" s="63"/>
      <c r="Z59" s="63"/>
      <c r="AA59" s="63"/>
      <c r="AB59" s="63"/>
    </row>
    <row r="60" spans="1:28">
      <c r="A60" s="85"/>
      <c r="B60" s="85"/>
      <c r="C60" s="158"/>
      <c r="D60" s="158"/>
      <c r="E60" s="158"/>
      <c r="F60" s="158"/>
      <c r="G60" s="158"/>
      <c r="H60" s="63"/>
      <c r="I60" s="63"/>
      <c r="J60" s="63"/>
      <c r="K60" s="63"/>
      <c r="L60" s="63"/>
      <c r="M60" s="63"/>
      <c r="N60" s="63"/>
      <c r="O60" s="63"/>
      <c r="P60" s="63"/>
      <c r="Q60" s="63"/>
      <c r="R60" s="63"/>
      <c r="S60" s="63"/>
      <c r="T60" s="63"/>
      <c r="U60" s="63"/>
      <c r="V60" s="63"/>
      <c r="W60" s="63"/>
      <c r="X60" s="63"/>
      <c r="Y60" s="63"/>
      <c r="Z60" s="63"/>
      <c r="AA60" s="63"/>
      <c r="AB60" s="63"/>
    </row>
    <row r="61" spans="1:28">
      <c r="A61" s="85"/>
      <c r="B61" s="85"/>
      <c r="C61" s="158"/>
      <c r="D61" s="158"/>
      <c r="E61" s="158"/>
      <c r="F61" s="158"/>
      <c r="G61" s="158"/>
      <c r="H61" s="63"/>
      <c r="I61" s="63"/>
      <c r="J61" s="63"/>
      <c r="K61" s="63"/>
      <c r="L61" s="63"/>
      <c r="M61" s="63"/>
      <c r="N61" s="63"/>
      <c r="O61" s="63"/>
      <c r="P61" s="63"/>
      <c r="Q61" s="63"/>
      <c r="R61" s="63"/>
      <c r="S61" s="63"/>
      <c r="T61" s="63"/>
      <c r="U61" s="63"/>
      <c r="V61" s="63"/>
      <c r="W61" s="63"/>
      <c r="X61" s="63"/>
      <c r="Y61" s="63"/>
      <c r="Z61" s="63"/>
      <c r="AA61" s="63"/>
      <c r="AB61" s="63"/>
    </row>
    <row r="62" spans="1:28">
      <c r="A62" s="85"/>
      <c r="B62" s="85"/>
      <c r="C62" s="158"/>
      <c r="D62" s="158"/>
      <c r="E62" s="158"/>
      <c r="F62" s="158"/>
      <c r="G62" s="158"/>
      <c r="H62" s="63"/>
      <c r="I62" s="63"/>
      <c r="J62" s="63"/>
      <c r="K62" s="63"/>
      <c r="L62" s="63"/>
      <c r="M62" s="63"/>
      <c r="N62" s="63"/>
      <c r="O62" s="63"/>
      <c r="P62" s="63"/>
      <c r="Q62" s="63"/>
      <c r="R62" s="63"/>
      <c r="S62" s="63"/>
      <c r="T62" s="63"/>
      <c r="U62" s="63"/>
      <c r="V62" s="63"/>
      <c r="W62" s="63"/>
      <c r="X62" s="63"/>
      <c r="Y62" s="63"/>
      <c r="Z62" s="63"/>
      <c r="AA62" s="63"/>
      <c r="AB62" s="63"/>
    </row>
    <row r="63" spans="1:28">
      <c r="A63" s="85"/>
      <c r="B63" s="85"/>
      <c r="C63" s="158"/>
      <c r="D63" s="158"/>
      <c r="E63" s="158"/>
      <c r="F63" s="158"/>
      <c r="G63" s="158"/>
      <c r="H63" s="63"/>
      <c r="I63" s="63"/>
      <c r="J63" s="63"/>
      <c r="K63" s="63"/>
      <c r="L63" s="63"/>
      <c r="M63" s="63"/>
      <c r="N63" s="63"/>
      <c r="O63" s="63"/>
      <c r="P63" s="63"/>
      <c r="Q63" s="63"/>
      <c r="R63" s="63"/>
      <c r="S63" s="63"/>
      <c r="T63" s="63"/>
      <c r="U63" s="63"/>
      <c r="V63" s="63"/>
      <c r="W63" s="63"/>
      <c r="X63" s="63"/>
      <c r="Y63" s="63"/>
      <c r="Z63" s="63"/>
      <c r="AA63" s="63"/>
      <c r="AB63" s="63"/>
    </row>
    <row r="64" spans="1:28">
      <c r="A64" s="85"/>
      <c r="B64" s="85"/>
      <c r="C64" s="158"/>
      <c r="D64" s="158"/>
      <c r="E64" s="158"/>
      <c r="F64" s="158"/>
      <c r="G64" s="158"/>
      <c r="H64" s="63"/>
      <c r="I64" s="63"/>
      <c r="J64" s="63"/>
      <c r="K64" s="63"/>
      <c r="L64" s="63"/>
      <c r="M64" s="63"/>
      <c r="N64" s="63"/>
      <c r="O64" s="63"/>
      <c r="P64" s="63"/>
      <c r="Q64" s="63"/>
      <c r="R64" s="63"/>
      <c r="S64" s="63"/>
      <c r="T64" s="63"/>
      <c r="U64" s="63"/>
      <c r="V64" s="63"/>
      <c r="W64" s="63"/>
      <c r="X64" s="63"/>
      <c r="Y64" s="63"/>
      <c r="Z64" s="63"/>
      <c r="AA64" s="63"/>
      <c r="AB64" s="63"/>
    </row>
    <row r="65" spans="1:28">
      <c r="A65" s="86"/>
      <c r="B65" s="86"/>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1:28">
      <c r="A66" s="86"/>
      <c r="B66" s="86"/>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c r="A67" s="86"/>
      <c r="B67" s="86"/>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28">
      <c r="A68" s="86"/>
      <c r="B68" s="86"/>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1:28">
      <c r="A69" s="86"/>
      <c r="B69" s="86"/>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row r="70" spans="1:28">
      <c r="A70" s="86"/>
      <c r="B70" s="86"/>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row>
    <row r="71" spans="1:28">
      <c r="A71" s="86"/>
      <c r="B71" s="86"/>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row>
    <row r="72" spans="1:28">
      <c r="A72" s="86"/>
      <c r="B72" s="86"/>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row>
    <row r="73" spans="1:28">
      <c r="A73" s="86"/>
      <c r="B73" s="86"/>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row>
    <row r="74" spans="1:28">
      <c r="A74" s="86"/>
      <c r="B74" s="86"/>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row>
    <row r="75" spans="1:28">
      <c r="A75" s="86"/>
      <c r="B75" s="86"/>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c r="A76" s="86"/>
      <c r="B76" s="86"/>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1:28">
      <c r="A77" s="86"/>
      <c r="B77" s="86"/>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c r="A78" s="86"/>
      <c r="B78" s="8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c r="A79" s="86"/>
      <c r="B79" s="8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3:28">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3:28">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3:28">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row>
    <row r="84" spans="3:28">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row>
    <row r="85" spans="3:28">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row>
    <row r="86" spans="3:28">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row>
    <row r="87" spans="3:28">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row>
    <row r="88" spans="3:28">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row>
    <row r="89" spans="3:28">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row>
    <row r="90" spans="3:28">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row>
    <row r="91" spans="3:28">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row>
    <row r="92" spans="3:28">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row>
    <row r="93" spans="3:28">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row>
    <row r="94" spans="3:28">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row>
    <row r="95" spans="3:28">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row>
    <row r="96" spans="3:28">
      <c r="AA96" s="63"/>
      <c r="AB96" s="63"/>
    </row>
  </sheetData>
  <sheetProtection sheet="1" objects="1" scenarios="1"/>
  <mergeCells count="6">
    <mergeCell ref="C58:G64"/>
    <mergeCell ref="I22:O23"/>
    <mergeCell ref="A4:G4"/>
    <mergeCell ref="A1:G2"/>
    <mergeCell ref="A21:G21"/>
    <mergeCell ref="I6:O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AL85"/>
  <sheetViews>
    <sheetView rightToLeft="1" topLeftCell="B1" zoomScaleNormal="100" workbookViewId="0">
      <selection activeCell="B3" sqref="B3"/>
    </sheetView>
  </sheetViews>
  <sheetFormatPr defaultColWidth="8.8984375" defaultRowHeight="14.4"/>
  <cols>
    <col min="1" max="1" width="14.59765625" style="99" hidden="1" customWidth="1"/>
    <col min="2" max="2" width="21.3984375" style="125" bestFit="1" customWidth="1"/>
    <col min="3" max="3" width="16.09765625" style="99" bestFit="1" customWidth="1"/>
    <col min="4" max="4" width="17.5" style="99" customWidth="1"/>
    <col min="5" max="5" width="17.09765625" style="99" customWidth="1"/>
    <col min="6" max="6" width="18.59765625" style="99" customWidth="1"/>
    <col min="7" max="16384" width="8.8984375" style="99"/>
  </cols>
  <sheetData>
    <row r="1" spans="2:38" ht="14.25" customHeight="1">
      <c r="B1" s="169" t="s">
        <v>255</v>
      </c>
      <c r="C1" s="170"/>
      <c r="D1" s="170"/>
      <c r="E1" s="170"/>
      <c r="F1" s="170"/>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row>
    <row r="2" spans="2:38" ht="279.60000000000002" customHeight="1">
      <c r="B2" s="170"/>
      <c r="C2" s="170"/>
      <c r="D2" s="170"/>
      <c r="E2" s="170"/>
      <c r="F2" s="170"/>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row>
    <row r="3" spans="2:38" ht="31.5" customHeight="1" thickBot="1">
      <c r="B3" s="150"/>
      <c r="C3" s="150"/>
      <c r="D3" s="150"/>
      <c r="E3" s="150"/>
      <c r="F3" s="150"/>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row>
    <row r="4" spans="2:38" ht="21.6" thickBot="1">
      <c r="B4" s="153" t="s">
        <v>0</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row>
    <row r="5" spans="2:38" ht="74.400000000000006" customHeight="1">
      <c r="B5" s="171" t="s">
        <v>251</v>
      </c>
      <c r="C5" s="172"/>
      <c r="D5" s="172"/>
      <c r="E5" s="172"/>
      <c r="F5" s="172"/>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38" ht="21">
      <c r="B6" s="100" t="s">
        <v>196</v>
      </c>
      <c r="C6" s="100" t="s">
        <v>1</v>
      </c>
      <c r="D6" s="101" t="s">
        <v>194</v>
      </c>
      <c r="E6" s="101" t="s">
        <v>195</v>
      </c>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row>
    <row r="7" spans="2:38">
      <c r="B7" s="102" t="s">
        <v>3</v>
      </c>
      <c r="C7" s="103" t="str">
        <f>VLOOKUP(B7,'ניתוח הכנסות והוצאות'!C6:G16,5,FALSE)</f>
        <v/>
      </c>
      <c r="D7" s="104"/>
      <c r="E7" s="104">
        <f>D7*12</f>
        <v>0</v>
      </c>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row>
    <row r="8" spans="2:38">
      <c r="B8" s="102" t="s">
        <v>4</v>
      </c>
      <c r="C8" s="103" t="str">
        <f>VLOOKUP(B8,'ניתוח הכנסות והוצאות'!C7:G17,5,FALSE)</f>
        <v/>
      </c>
      <c r="D8" s="104"/>
      <c r="E8" s="104">
        <f t="shared" ref="E8:E17" si="0">D8*12</f>
        <v>0</v>
      </c>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row>
    <row r="9" spans="2:38">
      <c r="B9" s="102" t="s">
        <v>188</v>
      </c>
      <c r="C9" s="103" t="str">
        <f>VLOOKUP(B9,'ניתוח הכנסות והוצאות'!C8:G18,5,FALSE)</f>
        <v/>
      </c>
      <c r="D9" s="104"/>
      <c r="E9" s="104">
        <f t="shared" si="0"/>
        <v>0</v>
      </c>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row>
    <row r="10" spans="2:38">
      <c r="B10" s="102" t="s">
        <v>5</v>
      </c>
      <c r="C10" s="103" t="str">
        <f>VLOOKUP(B10,'ניתוח הכנסות והוצאות'!C9:G19,5,FALSE)</f>
        <v/>
      </c>
      <c r="D10" s="104"/>
      <c r="E10" s="104">
        <f t="shared" si="0"/>
        <v>0</v>
      </c>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row>
    <row r="11" spans="2:38">
      <c r="B11" s="102" t="s">
        <v>6</v>
      </c>
      <c r="C11" s="103" t="str">
        <f>VLOOKUP(B11,'ניתוח הכנסות והוצאות'!C10:G20,5,FALSE)</f>
        <v/>
      </c>
      <c r="D11" s="104"/>
      <c r="E11" s="104">
        <f t="shared" si="0"/>
        <v>0</v>
      </c>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row>
    <row r="12" spans="2:38">
      <c r="B12" s="102" t="s">
        <v>7</v>
      </c>
      <c r="C12" s="103" t="str">
        <f>VLOOKUP(B12,'ניתוח הכנסות והוצאות'!C11:G21,5,FALSE)</f>
        <v/>
      </c>
      <c r="D12" s="104"/>
      <c r="E12" s="104">
        <f t="shared" si="0"/>
        <v>0</v>
      </c>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row>
    <row r="13" spans="2:38">
      <c r="B13" s="102" t="s">
        <v>8</v>
      </c>
      <c r="C13" s="103" t="str">
        <f>VLOOKUP(B13,'ניתוח הכנסות והוצאות'!C12:G22,5,FALSE)</f>
        <v/>
      </c>
      <c r="D13" s="104"/>
      <c r="E13" s="104">
        <f t="shared" si="0"/>
        <v>0</v>
      </c>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row>
    <row r="14" spans="2:38">
      <c r="B14" s="102" t="s">
        <v>9</v>
      </c>
      <c r="C14" s="103" t="str">
        <f>VLOOKUP(B14,'ניתוח הכנסות והוצאות'!C13:G23,5,FALSE)</f>
        <v/>
      </c>
      <c r="D14" s="104"/>
      <c r="E14" s="104">
        <f t="shared" si="0"/>
        <v>0</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row>
    <row r="15" spans="2:38">
      <c r="B15" s="102" t="s">
        <v>10</v>
      </c>
      <c r="C15" s="103" t="str">
        <f>VLOOKUP(B15,'ניתוח הכנסות והוצאות'!C14:G24,5,FALSE)</f>
        <v/>
      </c>
      <c r="D15" s="104"/>
      <c r="E15" s="104">
        <f t="shared" si="0"/>
        <v>0</v>
      </c>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row>
    <row r="16" spans="2:38">
      <c r="B16" s="102" t="s">
        <v>11</v>
      </c>
      <c r="C16" s="103" t="str">
        <f>VLOOKUP(B16,'ניתוח הכנסות והוצאות'!C15:G25,5,FALSE)</f>
        <v/>
      </c>
      <c r="D16" s="104"/>
      <c r="E16" s="104">
        <f t="shared" si="0"/>
        <v>0</v>
      </c>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row>
    <row r="17" spans="1:38">
      <c r="B17" s="105" t="s">
        <v>11</v>
      </c>
      <c r="C17" s="103" t="str">
        <f>VLOOKUP(B17,'ניתוח הכנסות והוצאות'!C16:G26,5,FALSE)</f>
        <v/>
      </c>
      <c r="D17" s="104"/>
      <c r="E17" s="104">
        <f t="shared" si="0"/>
        <v>0</v>
      </c>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row>
    <row r="18" spans="1:38" ht="15" thickBot="1">
      <c r="B18" s="106"/>
      <c r="C18" s="106"/>
      <c r="D18" s="107"/>
      <c r="E18" s="107"/>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row>
    <row r="19" spans="1:38" ht="15" thickBot="1">
      <c r="B19" s="108" t="s">
        <v>12</v>
      </c>
      <c r="C19" s="109">
        <f>SUM(C7:C17)</f>
        <v>0</v>
      </c>
      <c r="D19" s="110">
        <f>SUM(D7:D17)</f>
        <v>0</v>
      </c>
      <c r="E19" s="111">
        <f>D19*12</f>
        <v>0</v>
      </c>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row>
    <row r="20" spans="1:38" ht="15" thickBot="1">
      <c r="B20" s="112"/>
      <c r="C20" s="113"/>
      <c r="D20" s="113"/>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row>
    <row r="21" spans="1:38" ht="21.6" thickBot="1">
      <c r="B21" s="114" t="s">
        <v>13</v>
      </c>
      <c r="C21" s="113"/>
      <c r="D21" s="113"/>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row>
    <row r="22" spans="1:38" ht="86.25" customHeight="1">
      <c r="B22" s="173" t="s">
        <v>252</v>
      </c>
      <c r="C22" s="174"/>
      <c r="D22" s="174"/>
      <c r="E22" s="174"/>
      <c r="F22" s="174"/>
      <c r="G22" s="98"/>
      <c r="H22" s="115"/>
      <c r="I22" s="168" t="s">
        <v>248</v>
      </c>
      <c r="J22" s="168"/>
      <c r="K22" s="168"/>
      <c r="L22" s="168"/>
      <c r="M22" s="168"/>
      <c r="N22" s="168"/>
      <c r="O22" s="168"/>
      <c r="P22" s="168"/>
      <c r="Q22" s="168"/>
      <c r="R22" s="168"/>
      <c r="S22" s="168"/>
      <c r="T22" s="168"/>
      <c r="U22" s="168"/>
      <c r="V22" s="168"/>
      <c r="W22" s="168"/>
      <c r="X22" s="168"/>
      <c r="Y22" s="168"/>
      <c r="Z22" s="115"/>
      <c r="AA22" s="98"/>
      <c r="AB22" s="98"/>
      <c r="AC22" s="98"/>
      <c r="AD22" s="98"/>
      <c r="AE22" s="98"/>
      <c r="AF22" s="98"/>
      <c r="AG22" s="98"/>
      <c r="AH22" s="98"/>
      <c r="AI22" s="98"/>
      <c r="AJ22" s="98"/>
      <c r="AK22" s="98"/>
      <c r="AL22" s="98"/>
    </row>
    <row r="23" spans="1:38" ht="21">
      <c r="A23" s="116" t="s">
        <v>227</v>
      </c>
      <c r="B23" s="116" t="s">
        <v>130</v>
      </c>
      <c r="C23" s="117" t="s">
        <v>1</v>
      </c>
      <c r="D23" s="118" t="s">
        <v>194</v>
      </c>
      <c r="E23" s="118" t="s">
        <v>195</v>
      </c>
      <c r="F23" s="101" t="s">
        <v>249</v>
      </c>
      <c r="G23" s="98"/>
      <c r="H23" s="115"/>
      <c r="I23" s="168"/>
      <c r="J23" s="168"/>
      <c r="K23" s="168"/>
      <c r="L23" s="168"/>
      <c r="M23" s="168"/>
      <c r="N23" s="168"/>
      <c r="O23" s="168"/>
      <c r="P23" s="168"/>
      <c r="Q23" s="168"/>
      <c r="R23" s="168"/>
      <c r="S23" s="168"/>
      <c r="T23" s="168"/>
      <c r="U23" s="168"/>
      <c r="V23" s="168"/>
      <c r="W23" s="168"/>
      <c r="X23" s="168"/>
      <c r="Y23" s="168"/>
      <c r="Z23" s="115"/>
      <c r="AA23" s="98"/>
      <c r="AB23" s="98"/>
      <c r="AC23" s="98"/>
      <c r="AD23" s="98"/>
      <c r="AE23" s="98"/>
      <c r="AF23" s="98"/>
      <c r="AG23" s="98"/>
      <c r="AH23" s="98"/>
      <c r="AI23" s="98"/>
      <c r="AJ23" s="98"/>
      <c r="AK23" s="98"/>
      <c r="AL23" s="98"/>
    </row>
    <row r="24" spans="1:38">
      <c r="A24" s="119" t="s">
        <v>217</v>
      </c>
      <c r="B24" s="102" t="s">
        <v>14</v>
      </c>
      <c r="C24" s="120" t="str">
        <f>VLOOKUP(B24,'ניתוח הכנסות והוצאות'!C23:G55,5,FALSE)</f>
        <v/>
      </c>
      <c r="D24" s="104"/>
      <c r="E24" s="121">
        <f>D24*12</f>
        <v>0</v>
      </c>
      <c r="F24" s="122"/>
      <c r="G24" s="98"/>
      <c r="H24" s="115"/>
      <c r="I24" s="168"/>
      <c r="J24" s="168"/>
      <c r="K24" s="168"/>
      <c r="L24" s="168"/>
      <c r="M24" s="168"/>
      <c r="N24" s="168"/>
      <c r="O24" s="168"/>
      <c r="P24" s="168"/>
      <c r="Q24" s="168"/>
      <c r="R24" s="168"/>
      <c r="S24" s="168"/>
      <c r="T24" s="168"/>
      <c r="U24" s="168"/>
      <c r="V24" s="168"/>
      <c r="W24" s="168"/>
      <c r="X24" s="168"/>
      <c r="Y24" s="168"/>
      <c r="Z24" s="115"/>
      <c r="AA24" s="98"/>
      <c r="AB24" s="98"/>
      <c r="AC24" s="98"/>
      <c r="AD24" s="98"/>
      <c r="AE24" s="98"/>
      <c r="AF24" s="98"/>
      <c r="AG24" s="98"/>
      <c r="AH24" s="98"/>
      <c r="AI24" s="98"/>
      <c r="AJ24" s="98"/>
      <c r="AK24" s="98"/>
      <c r="AL24" s="98"/>
    </row>
    <row r="25" spans="1:38">
      <c r="A25" s="119" t="s">
        <v>218</v>
      </c>
      <c r="B25" s="99" t="s">
        <v>180</v>
      </c>
      <c r="C25" s="120" t="str">
        <f>VLOOKUP(B25,'ניתוח הכנסות והוצאות'!C24:G56,5,FALSE)</f>
        <v/>
      </c>
      <c r="D25" s="104"/>
      <c r="E25" s="121">
        <f t="shared" ref="E25:E57" si="1">D25*12</f>
        <v>0</v>
      </c>
      <c r="F25" s="122"/>
      <c r="G25" s="98"/>
      <c r="H25" s="115"/>
      <c r="I25" s="115"/>
      <c r="J25" s="115"/>
      <c r="K25" s="115"/>
      <c r="L25" s="115"/>
      <c r="M25" s="115"/>
      <c r="N25" s="115"/>
      <c r="O25" s="115"/>
      <c r="P25" s="115"/>
      <c r="Q25" s="115"/>
      <c r="R25" s="115"/>
      <c r="S25" s="115"/>
      <c r="T25" s="115"/>
      <c r="U25" s="115"/>
      <c r="V25" s="115"/>
      <c r="W25" s="115"/>
      <c r="X25" s="115"/>
      <c r="Y25" s="115"/>
      <c r="Z25" s="115"/>
      <c r="AA25" s="98"/>
      <c r="AB25" s="98"/>
      <c r="AC25" s="98"/>
      <c r="AD25" s="98"/>
      <c r="AE25" s="98"/>
      <c r="AF25" s="98"/>
      <c r="AG25" s="98"/>
      <c r="AH25" s="98"/>
      <c r="AI25" s="98"/>
      <c r="AJ25" s="98"/>
      <c r="AK25" s="98"/>
      <c r="AL25" s="98"/>
    </row>
    <row r="26" spans="1:38">
      <c r="A26" s="119" t="s">
        <v>218</v>
      </c>
      <c r="B26" s="102" t="s">
        <v>25</v>
      </c>
      <c r="C26" s="120" t="str">
        <f>VLOOKUP(B26,'ניתוח הכנסות והוצאות'!C25:G57,5,FALSE)</f>
        <v/>
      </c>
      <c r="D26" s="104">
        <v>0</v>
      </c>
      <c r="E26" s="121">
        <f t="shared" si="1"/>
        <v>0</v>
      </c>
      <c r="F26" s="122"/>
      <c r="G26" s="98"/>
      <c r="H26" s="115"/>
      <c r="I26" s="115"/>
      <c r="J26" s="115"/>
      <c r="K26" s="115"/>
      <c r="L26" s="115"/>
      <c r="M26" s="115"/>
      <c r="N26" s="115"/>
      <c r="O26" s="115"/>
      <c r="P26" s="115"/>
      <c r="Q26" s="115"/>
      <c r="R26" s="115"/>
      <c r="S26" s="115"/>
      <c r="T26" s="115"/>
      <c r="U26" s="115"/>
      <c r="V26" s="115"/>
      <c r="W26" s="115"/>
      <c r="X26" s="115"/>
      <c r="Y26" s="115"/>
      <c r="Z26" s="115"/>
      <c r="AA26" s="98"/>
      <c r="AB26" s="98"/>
      <c r="AC26" s="98"/>
      <c r="AD26" s="98"/>
      <c r="AE26" s="98"/>
      <c r="AF26" s="98"/>
      <c r="AG26" s="98"/>
      <c r="AH26" s="98"/>
      <c r="AI26" s="98"/>
      <c r="AJ26" s="98"/>
      <c r="AK26" s="98"/>
      <c r="AL26" s="98"/>
    </row>
    <row r="27" spans="1:38">
      <c r="A27" s="119" t="s">
        <v>218</v>
      </c>
      <c r="B27" s="102" t="s">
        <v>26</v>
      </c>
      <c r="C27" s="120" t="str">
        <f>VLOOKUP(B27,'ניתוח הכנסות והוצאות'!C26:G57,5,FALSE)</f>
        <v/>
      </c>
      <c r="D27" s="104">
        <v>0</v>
      </c>
      <c r="E27" s="121">
        <f t="shared" si="1"/>
        <v>0</v>
      </c>
      <c r="F27" s="122"/>
      <c r="G27" s="98"/>
      <c r="H27" s="115"/>
      <c r="I27" s="115"/>
      <c r="J27" s="115"/>
      <c r="K27" s="115"/>
      <c r="L27" s="115"/>
      <c r="M27" s="115"/>
      <c r="N27" s="115"/>
      <c r="O27" s="115"/>
      <c r="P27" s="115"/>
      <c r="Q27" s="115"/>
      <c r="R27" s="115"/>
      <c r="S27" s="115"/>
      <c r="T27" s="115"/>
      <c r="U27" s="115"/>
      <c r="V27" s="115"/>
      <c r="W27" s="115"/>
      <c r="X27" s="115"/>
      <c r="Y27" s="115"/>
      <c r="Z27" s="115"/>
      <c r="AA27" s="98"/>
      <c r="AB27" s="98"/>
      <c r="AC27" s="98"/>
      <c r="AD27" s="98"/>
      <c r="AE27" s="98"/>
      <c r="AF27" s="98"/>
      <c r="AG27" s="98"/>
      <c r="AH27" s="98"/>
      <c r="AI27" s="98"/>
      <c r="AJ27" s="98"/>
      <c r="AK27" s="98"/>
      <c r="AL27" s="98"/>
    </row>
    <row r="28" spans="1:38">
      <c r="A28" s="119" t="s">
        <v>218</v>
      </c>
      <c r="B28" s="102" t="s">
        <v>181</v>
      </c>
      <c r="C28" s="120" t="str">
        <f>VLOOKUP(B28,'ניתוח הכנסות והוצאות'!C27:G57,5,FALSE)</f>
        <v/>
      </c>
      <c r="D28" s="104"/>
      <c r="E28" s="121">
        <f t="shared" si="1"/>
        <v>0</v>
      </c>
      <c r="F28" s="122"/>
      <c r="G28" s="98"/>
      <c r="H28" s="115"/>
      <c r="I28" s="115"/>
      <c r="J28" s="115"/>
      <c r="K28" s="115"/>
      <c r="L28" s="115"/>
      <c r="M28" s="115"/>
      <c r="N28" s="115"/>
      <c r="O28" s="115"/>
      <c r="P28" s="115"/>
      <c r="Q28" s="115"/>
      <c r="R28" s="115"/>
      <c r="S28" s="115"/>
      <c r="T28" s="115"/>
      <c r="U28" s="115"/>
      <c r="V28" s="115"/>
      <c r="W28" s="115"/>
      <c r="X28" s="115"/>
      <c r="Y28" s="115"/>
      <c r="Z28" s="115"/>
      <c r="AA28" s="98"/>
      <c r="AB28" s="98"/>
      <c r="AC28" s="98"/>
      <c r="AD28" s="98"/>
      <c r="AE28" s="98"/>
      <c r="AF28" s="98"/>
      <c r="AG28" s="98"/>
      <c r="AH28" s="98"/>
      <c r="AI28" s="98"/>
      <c r="AJ28" s="98"/>
      <c r="AK28" s="98"/>
      <c r="AL28" s="98"/>
    </row>
    <row r="29" spans="1:38">
      <c r="A29" s="119" t="s">
        <v>218</v>
      </c>
      <c r="B29" s="102" t="s">
        <v>28</v>
      </c>
      <c r="C29" s="120" t="str">
        <f>VLOOKUP(B29,'ניתוח הכנסות והוצאות'!C28:G57,5,FALSE)</f>
        <v/>
      </c>
      <c r="D29" s="104">
        <v>0</v>
      </c>
      <c r="E29" s="121">
        <f t="shared" si="1"/>
        <v>0</v>
      </c>
      <c r="F29" s="122"/>
      <c r="G29" s="98"/>
      <c r="H29" s="115"/>
      <c r="I29" s="115"/>
      <c r="J29" s="115"/>
      <c r="K29" s="115"/>
      <c r="L29" s="115"/>
      <c r="M29" s="115"/>
      <c r="N29" s="115"/>
      <c r="O29" s="115"/>
      <c r="P29" s="115"/>
      <c r="Q29" s="115"/>
      <c r="R29" s="115"/>
      <c r="S29" s="115"/>
      <c r="T29" s="115"/>
      <c r="U29" s="115"/>
      <c r="V29" s="115"/>
      <c r="W29" s="115"/>
      <c r="X29" s="115"/>
      <c r="Y29" s="115"/>
      <c r="Z29" s="115"/>
      <c r="AA29" s="98"/>
      <c r="AB29" s="98"/>
      <c r="AC29" s="98"/>
      <c r="AD29" s="98"/>
      <c r="AE29" s="98"/>
      <c r="AF29" s="98"/>
      <c r="AG29" s="98"/>
      <c r="AH29" s="98"/>
      <c r="AI29" s="98"/>
      <c r="AJ29" s="98"/>
      <c r="AK29" s="98"/>
      <c r="AL29" s="98"/>
    </row>
    <row r="30" spans="1:38">
      <c r="A30" s="119" t="s">
        <v>218</v>
      </c>
      <c r="B30" s="102" t="s">
        <v>29</v>
      </c>
      <c r="C30" s="120" t="str">
        <f>VLOOKUP(B30,'ניתוח הכנסות והוצאות'!C29:G57,5,FALSE)</f>
        <v/>
      </c>
      <c r="D30" s="104"/>
      <c r="E30" s="121">
        <f t="shared" si="1"/>
        <v>0</v>
      </c>
      <c r="F30" s="122"/>
      <c r="G30" s="98"/>
      <c r="H30" s="115"/>
      <c r="I30" s="115"/>
      <c r="J30" s="115"/>
      <c r="K30" s="115"/>
      <c r="L30" s="115"/>
      <c r="M30" s="115"/>
      <c r="N30" s="115"/>
      <c r="O30" s="115"/>
      <c r="P30" s="115"/>
      <c r="Q30" s="115"/>
      <c r="R30" s="115"/>
      <c r="S30" s="115"/>
      <c r="T30" s="115"/>
      <c r="U30" s="115"/>
      <c r="V30" s="115"/>
      <c r="W30" s="115"/>
      <c r="X30" s="115"/>
      <c r="Y30" s="115"/>
      <c r="Z30" s="115"/>
      <c r="AA30" s="98"/>
      <c r="AB30" s="98"/>
      <c r="AC30" s="98"/>
      <c r="AD30" s="98"/>
      <c r="AE30" s="98"/>
      <c r="AF30" s="98"/>
      <c r="AG30" s="98"/>
      <c r="AH30" s="98"/>
      <c r="AI30" s="98"/>
      <c r="AJ30" s="98"/>
      <c r="AK30" s="98"/>
      <c r="AL30" s="98"/>
    </row>
    <row r="31" spans="1:38">
      <c r="A31" s="119" t="s">
        <v>219</v>
      </c>
      <c r="B31" s="102" t="s">
        <v>31</v>
      </c>
      <c r="C31" s="120" t="str">
        <f>VLOOKUP(B31,'ניתוח הכנסות והוצאות'!C30:G57,5,FALSE)</f>
        <v/>
      </c>
      <c r="D31" s="104"/>
      <c r="E31" s="121">
        <f t="shared" si="1"/>
        <v>0</v>
      </c>
      <c r="F31" s="122"/>
      <c r="G31" s="98"/>
      <c r="H31" s="115"/>
      <c r="I31" s="115"/>
      <c r="J31" s="115"/>
      <c r="K31" s="115"/>
      <c r="L31" s="115"/>
      <c r="M31" s="115"/>
      <c r="N31" s="115"/>
      <c r="O31" s="115"/>
      <c r="P31" s="115"/>
      <c r="Q31" s="115"/>
      <c r="R31" s="115"/>
      <c r="S31" s="115"/>
      <c r="T31" s="115"/>
      <c r="U31" s="115"/>
      <c r="V31" s="115"/>
      <c r="W31" s="115"/>
      <c r="X31" s="115"/>
      <c r="Y31" s="115"/>
      <c r="Z31" s="115"/>
      <c r="AA31" s="98"/>
      <c r="AB31" s="98"/>
      <c r="AC31" s="98"/>
      <c r="AD31" s="98"/>
      <c r="AE31" s="98"/>
      <c r="AF31" s="98"/>
      <c r="AG31" s="98"/>
      <c r="AH31" s="98"/>
      <c r="AI31" s="98"/>
      <c r="AJ31" s="98"/>
      <c r="AK31" s="98"/>
      <c r="AL31" s="98"/>
    </row>
    <row r="32" spans="1:38">
      <c r="A32" s="119" t="s">
        <v>219</v>
      </c>
      <c r="B32" s="102" t="s">
        <v>32</v>
      </c>
      <c r="C32" s="120" t="str">
        <f>VLOOKUP(B32,'ניתוח הכנסות והוצאות'!C31:G57,5,FALSE)</f>
        <v/>
      </c>
      <c r="D32" s="104"/>
      <c r="E32" s="121">
        <f t="shared" si="1"/>
        <v>0</v>
      </c>
      <c r="F32" s="122"/>
      <c r="G32" s="98"/>
      <c r="H32" s="115"/>
      <c r="I32" s="115"/>
      <c r="J32" s="115"/>
      <c r="K32" s="115"/>
      <c r="L32" s="115"/>
      <c r="M32" s="115"/>
      <c r="N32" s="115"/>
      <c r="O32" s="115"/>
      <c r="P32" s="115"/>
      <c r="Q32" s="115"/>
      <c r="R32" s="115"/>
      <c r="S32" s="115"/>
      <c r="T32" s="115"/>
      <c r="U32" s="115"/>
      <c r="V32" s="115"/>
      <c r="W32" s="115"/>
      <c r="X32" s="115"/>
      <c r="Y32" s="115"/>
      <c r="Z32" s="115"/>
      <c r="AA32" s="98"/>
      <c r="AB32" s="98"/>
      <c r="AC32" s="98"/>
      <c r="AD32" s="98"/>
      <c r="AE32" s="98"/>
      <c r="AF32" s="98"/>
      <c r="AG32" s="98"/>
      <c r="AH32" s="98"/>
      <c r="AI32" s="98"/>
      <c r="AJ32" s="98"/>
      <c r="AK32" s="98"/>
      <c r="AL32" s="98"/>
    </row>
    <row r="33" spans="1:38">
      <c r="A33" s="119" t="s">
        <v>219</v>
      </c>
      <c r="B33" s="102" t="s">
        <v>33</v>
      </c>
      <c r="C33" s="120" t="str">
        <f>VLOOKUP(B33,'ניתוח הכנסות והוצאות'!C32:G64,5,FALSE)</f>
        <v/>
      </c>
      <c r="D33" s="104"/>
      <c r="E33" s="121">
        <f t="shared" si="1"/>
        <v>0</v>
      </c>
      <c r="F33" s="122"/>
      <c r="G33" s="98"/>
      <c r="H33" s="115"/>
      <c r="I33" s="115"/>
      <c r="J33" s="115"/>
      <c r="K33" s="115"/>
      <c r="L33" s="115"/>
      <c r="M33" s="115"/>
      <c r="N33" s="115"/>
      <c r="O33" s="115"/>
      <c r="P33" s="115"/>
      <c r="Q33" s="115"/>
      <c r="R33" s="115"/>
      <c r="S33" s="115"/>
      <c r="T33" s="115"/>
      <c r="U33" s="115"/>
      <c r="V33" s="115"/>
      <c r="W33" s="115"/>
      <c r="X33" s="115"/>
      <c r="Y33" s="115"/>
      <c r="Z33" s="115"/>
      <c r="AA33" s="98"/>
      <c r="AB33" s="98"/>
      <c r="AC33" s="98"/>
      <c r="AD33" s="98"/>
      <c r="AE33" s="98"/>
      <c r="AF33" s="98"/>
      <c r="AG33" s="98"/>
      <c r="AH33" s="98"/>
      <c r="AI33" s="98"/>
      <c r="AJ33" s="98"/>
      <c r="AK33" s="98"/>
      <c r="AL33" s="98"/>
    </row>
    <row r="34" spans="1:38">
      <c r="A34" s="119" t="s">
        <v>219</v>
      </c>
      <c r="B34" s="102" t="s">
        <v>34</v>
      </c>
      <c r="C34" s="120" t="str">
        <f>VLOOKUP(B34,'ניתוח הכנסות והוצאות'!C33:G65,5,FALSE)</f>
        <v/>
      </c>
      <c r="D34" s="104"/>
      <c r="E34" s="121">
        <f t="shared" si="1"/>
        <v>0</v>
      </c>
      <c r="F34" s="122"/>
      <c r="G34" s="98"/>
      <c r="H34" s="115"/>
      <c r="I34" s="115"/>
      <c r="J34" s="115"/>
      <c r="K34" s="115"/>
      <c r="L34" s="115"/>
      <c r="M34" s="115"/>
      <c r="N34" s="115"/>
      <c r="O34" s="115"/>
      <c r="P34" s="115"/>
      <c r="Q34" s="115"/>
      <c r="R34" s="115"/>
      <c r="S34" s="115"/>
      <c r="T34" s="115"/>
      <c r="U34" s="115"/>
      <c r="V34" s="115"/>
      <c r="W34" s="115"/>
      <c r="X34" s="115"/>
      <c r="Y34" s="115"/>
      <c r="Z34" s="115"/>
      <c r="AA34" s="98"/>
      <c r="AB34" s="98"/>
      <c r="AC34" s="98"/>
      <c r="AD34" s="98"/>
      <c r="AE34" s="98"/>
      <c r="AF34" s="98"/>
      <c r="AG34" s="98"/>
      <c r="AH34" s="98"/>
      <c r="AI34" s="98"/>
      <c r="AJ34" s="98"/>
      <c r="AK34" s="98"/>
      <c r="AL34" s="98"/>
    </row>
    <row r="35" spans="1:38">
      <c r="A35" s="119" t="s">
        <v>219</v>
      </c>
      <c r="B35" s="102" t="s">
        <v>35</v>
      </c>
      <c r="C35" s="120" t="str">
        <f>VLOOKUP(B35,'ניתוח הכנסות והוצאות'!C34:G66,5,FALSE)</f>
        <v/>
      </c>
      <c r="D35" s="104"/>
      <c r="E35" s="121">
        <f t="shared" si="1"/>
        <v>0</v>
      </c>
      <c r="F35" s="122"/>
      <c r="G35" s="98"/>
      <c r="H35" s="115"/>
      <c r="I35" s="115"/>
      <c r="J35" s="115"/>
      <c r="K35" s="115"/>
      <c r="L35" s="115"/>
      <c r="M35" s="115"/>
      <c r="N35" s="115"/>
      <c r="O35" s="115"/>
      <c r="P35" s="115"/>
      <c r="Q35" s="115"/>
      <c r="R35" s="115"/>
      <c r="S35" s="115"/>
      <c r="T35" s="115"/>
      <c r="U35" s="115"/>
      <c r="V35" s="115"/>
      <c r="W35" s="115"/>
      <c r="X35" s="115"/>
      <c r="Y35" s="115"/>
      <c r="Z35" s="115"/>
      <c r="AA35" s="98"/>
      <c r="AB35" s="98"/>
      <c r="AC35" s="98"/>
      <c r="AD35" s="98"/>
      <c r="AE35" s="98"/>
      <c r="AF35" s="98"/>
      <c r="AG35" s="98"/>
      <c r="AH35" s="98"/>
      <c r="AI35" s="98"/>
      <c r="AJ35" s="98"/>
      <c r="AK35" s="98"/>
      <c r="AL35" s="98"/>
    </row>
    <row r="36" spans="1:38">
      <c r="A36" s="119" t="s">
        <v>219</v>
      </c>
      <c r="B36" s="102" t="s">
        <v>36</v>
      </c>
      <c r="C36" s="120" t="str">
        <f>VLOOKUP(B36,'ניתוח הכנסות והוצאות'!C35:G67,5,FALSE)</f>
        <v/>
      </c>
      <c r="D36" s="104"/>
      <c r="E36" s="121">
        <f t="shared" si="1"/>
        <v>0</v>
      </c>
      <c r="F36" s="122"/>
      <c r="G36" s="98"/>
      <c r="H36" s="115"/>
      <c r="I36" s="115"/>
      <c r="J36" s="115"/>
      <c r="K36" s="115"/>
      <c r="L36" s="115"/>
      <c r="M36" s="115"/>
      <c r="N36" s="115"/>
      <c r="O36" s="115"/>
      <c r="P36" s="115"/>
      <c r="Q36" s="115"/>
      <c r="R36" s="115"/>
      <c r="S36" s="115"/>
      <c r="T36" s="115"/>
      <c r="U36" s="115"/>
      <c r="V36" s="115"/>
      <c r="W36" s="115"/>
      <c r="X36" s="115"/>
      <c r="Y36" s="115"/>
      <c r="Z36" s="115"/>
      <c r="AA36" s="98"/>
      <c r="AB36" s="98"/>
      <c r="AC36" s="98"/>
      <c r="AD36" s="98"/>
      <c r="AE36" s="98"/>
      <c r="AF36" s="98"/>
      <c r="AG36" s="98"/>
      <c r="AH36" s="98"/>
      <c r="AI36" s="98"/>
      <c r="AJ36" s="98"/>
      <c r="AK36" s="98"/>
      <c r="AL36" s="98"/>
    </row>
    <row r="37" spans="1:38">
      <c r="A37" s="119" t="s">
        <v>219</v>
      </c>
      <c r="B37" s="102" t="s">
        <v>37</v>
      </c>
      <c r="C37" s="120" t="str">
        <f>VLOOKUP(B37,'ניתוח הכנסות והוצאות'!C36:G68,5,FALSE)</f>
        <v/>
      </c>
      <c r="D37" s="104"/>
      <c r="E37" s="121">
        <f t="shared" si="1"/>
        <v>0</v>
      </c>
      <c r="F37" s="122"/>
      <c r="G37" s="98"/>
      <c r="H37" s="115"/>
      <c r="I37" s="115"/>
      <c r="J37" s="115"/>
      <c r="K37" s="115"/>
      <c r="L37" s="115"/>
      <c r="M37" s="115"/>
      <c r="N37" s="115"/>
      <c r="O37" s="115"/>
      <c r="P37" s="115"/>
      <c r="Q37" s="115"/>
      <c r="R37" s="115"/>
      <c r="S37" s="115"/>
      <c r="T37" s="115"/>
      <c r="U37" s="115"/>
      <c r="V37" s="115"/>
      <c r="W37" s="115"/>
      <c r="X37" s="115"/>
      <c r="Y37" s="115"/>
      <c r="Z37" s="115"/>
      <c r="AA37" s="98"/>
      <c r="AB37" s="98"/>
      <c r="AC37" s="98"/>
      <c r="AD37" s="98"/>
      <c r="AE37" s="98"/>
      <c r="AF37" s="98"/>
      <c r="AG37" s="98"/>
      <c r="AH37" s="98"/>
      <c r="AI37" s="98"/>
      <c r="AJ37" s="98"/>
      <c r="AK37" s="98"/>
      <c r="AL37" s="98"/>
    </row>
    <row r="38" spans="1:38">
      <c r="A38" s="119" t="s">
        <v>219</v>
      </c>
      <c r="B38" s="102" t="s">
        <v>38</v>
      </c>
      <c r="C38" s="120" t="str">
        <f>VLOOKUP(B38,'ניתוח הכנסות והוצאות'!C37:G69,5,FALSE)</f>
        <v/>
      </c>
      <c r="D38" s="104"/>
      <c r="E38" s="121">
        <f t="shared" si="1"/>
        <v>0</v>
      </c>
      <c r="F38" s="122"/>
      <c r="G38" s="98"/>
      <c r="H38" s="115"/>
      <c r="I38" s="115"/>
      <c r="J38" s="115"/>
      <c r="K38" s="115"/>
      <c r="L38" s="115"/>
      <c r="M38" s="115"/>
      <c r="N38" s="115"/>
      <c r="O38" s="115"/>
      <c r="P38" s="115"/>
      <c r="Q38" s="115"/>
      <c r="R38" s="115"/>
      <c r="S38" s="115"/>
      <c r="T38" s="115"/>
      <c r="U38" s="115"/>
      <c r="V38" s="115"/>
      <c r="W38" s="115"/>
      <c r="X38" s="115"/>
      <c r="Y38" s="115"/>
      <c r="Z38" s="115"/>
      <c r="AA38" s="98"/>
      <c r="AB38" s="98"/>
      <c r="AC38" s="98"/>
      <c r="AD38" s="98"/>
      <c r="AE38" s="98"/>
      <c r="AF38" s="98"/>
      <c r="AG38" s="98"/>
      <c r="AH38" s="98"/>
      <c r="AI38" s="98"/>
      <c r="AJ38" s="98"/>
      <c r="AK38" s="98"/>
      <c r="AL38" s="98"/>
    </row>
    <row r="39" spans="1:38">
      <c r="A39" s="119" t="s">
        <v>128</v>
      </c>
      <c r="B39" s="102" t="s">
        <v>39</v>
      </c>
      <c r="C39" s="120" t="str">
        <f>VLOOKUP(B39,'ניתוח הכנסות והוצאות'!C38:G70,5,FALSE)</f>
        <v/>
      </c>
      <c r="D39" s="104"/>
      <c r="E39" s="121">
        <f t="shared" si="1"/>
        <v>0</v>
      </c>
      <c r="F39" s="122"/>
      <c r="G39" s="98"/>
      <c r="H39" s="115"/>
      <c r="I39" s="115"/>
      <c r="J39" s="115"/>
      <c r="K39" s="115"/>
      <c r="L39" s="115"/>
      <c r="M39" s="115"/>
      <c r="N39" s="115"/>
      <c r="O39" s="115"/>
      <c r="P39" s="115"/>
      <c r="Q39" s="115"/>
      <c r="R39" s="115"/>
      <c r="S39" s="115"/>
      <c r="T39" s="115"/>
      <c r="U39" s="115"/>
      <c r="V39" s="115"/>
      <c r="W39" s="115"/>
      <c r="X39" s="115"/>
      <c r="Y39" s="115"/>
      <c r="Z39" s="115"/>
      <c r="AA39" s="98"/>
      <c r="AB39" s="98"/>
      <c r="AC39" s="98"/>
      <c r="AD39" s="98"/>
      <c r="AE39" s="98"/>
      <c r="AF39" s="98"/>
      <c r="AG39" s="98"/>
      <c r="AH39" s="98"/>
      <c r="AI39" s="98"/>
      <c r="AJ39" s="98"/>
      <c r="AK39" s="98"/>
      <c r="AL39" s="98"/>
    </row>
    <row r="40" spans="1:38">
      <c r="A40" s="119" t="s">
        <v>219</v>
      </c>
      <c r="B40" s="102" t="s">
        <v>40</v>
      </c>
      <c r="C40" s="120" t="str">
        <f>VLOOKUP(B40,'ניתוח הכנסות והוצאות'!C39:G71,5,FALSE)</f>
        <v/>
      </c>
      <c r="D40" s="104"/>
      <c r="E40" s="121">
        <f t="shared" si="1"/>
        <v>0</v>
      </c>
      <c r="F40" s="122"/>
      <c r="G40" s="98"/>
      <c r="H40" s="115"/>
      <c r="I40" s="115"/>
      <c r="J40" s="115"/>
      <c r="K40" s="115"/>
      <c r="L40" s="115"/>
      <c r="M40" s="115"/>
      <c r="N40" s="115"/>
      <c r="O40" s="115"/>
      <c r="P40" s="115"/>
      <c r="Q40" s="115"/>
      <c r="R40" s="115"/>
      <c r="S40" s="115"/>
      <c r="T40" s="115"/>
      <c r="U40" s="115"/>
      <c r="V40" s="115"/>
      <c r="W40" s="115"/>
      <c r="X40" s="115"/>
      <c r="Y40" s="115"/>
      <c r="Z40" s="115"/>
      <c r="AA40" s="98"/>
      <c r="AB40" s="98"/>
      <c r="AC40" s="98"/>
      <c r="AD40" s="98"/>
      <c r="AE40" s="98"/>
      <c r="AF40" s="98"/>
      <c r="AG40" s="98"/>
      <c r="AH40" s="98"/>
      <c r="AI40" s="98"/>
      <c r="AJ40" s="98"/>
      <c r="AK40" s="98"/>
      <c r="AL40" s="98"/>
    </row>
    <row r="41" spans="1:38">
      <c r="A41" s="119" t="s">
        <v>220</v>
      </c>
      <c r="B41" s="102" t="s">
        <v>41</v>
      </c>
      <c r="C41" s="120" t="str">
        <f>VLOOKUP(B41,'ניתוח הכנסות והוצאות'!C40:G72,5,FALSE)</f>
        <v/>
      </c>
      <c r="D41" s="104"/>
      <c r="E41" s="121">
        <f t="shared" si="1"/>
        <v>0</v>
      </c>
      <c r="F41" s="122"/>
      <c r="G41" s="98"/>
      <c r="H41" s="115"/>
      <c r="I41" s="115"/>
      <c r="J41" s="115"/>
      <c r="K41" s="115"/>
      <c r="L41" s="115"/>
      <c r="M41" s="115"/>
      <c r="N41" s="115"/>
      <c r="O41" s="115"/>
      <c r="P41" s="115"/>
      <c r="Q41" s="115"/>
      <c r="R41" s="115"/>
      <c r="S41" s="115"/>
      <c r="T41" s="115"/>
      <c r="U41" s="115"/>
      <c r="V41" s="115"/>
      <c r="W41" s="115"/>
      <c r="X41" s="115"/>
      <c r="Y41" s="115"/>
      <c r="Z41" s="115"/>
      <c r="AA41" s="98"/>
      <c r="AB41" s="98"/>
      <c r="AC41" s="98"/>
      <c r="AD41" s="98"/>
      <c r="AE41" s="98"/>
      <c r="AF41" s="98"/>
      <c r="AG41" s="98"/>
      <c r="AH41" s="98"/>
      <c r="AI41" s="98"/>
      <c r="AJ41" s="98"/>
      <c r="AK41" s="98"/>
      <c r="AL41" s="98"/>
    </row>
    <row r="42" spans="1:38">
      <c r="A42" s="119" t="s">
        <v>220</v>
      </c>
      <c r="B42" s="102" t="s">
        <v>42</v>
      </c>
      <c r="C42" s="120" t="str">
        <f>VLOOKUP(B42,'ניתוח הכנסות והוצאות'!C41:G73,5,FALSE)</f>
        <v/>
      </c>
      <c r="D42" s="104">
        <v>0</v>
      </c>
      <c r="E42" s="121">
        <f t="shared" si="1"/>
        <v>0</v>
      </c>
      <c r="F42" s="122"/>
      <c r="G42" s="98"/>
      <c r="H42" s="115"/>
      <c r="I42" s="115"/>
      <c r="J42" s="115"/>
      <c r="K42" s="115"/>
      <c r="L42" s="115"/>
      <c r="M42" s="115"/>
      <c r="N42" s="115"/>
      <c r="O42" s="115"/>
      <c r="P42" s="115"/>
      <c r="Q42" s="115"/>
      <c r="R42" s="115"/>
      <c r="S42" s="115"/>
      <c r="T42" s="115"/>
      <c r="U42" s="115"/>
      <c r="V42" s="115"/>
      <c r="W42" s="115"/>
      <c r="X42" s="115"/>
      <c r="Y42" s="115"/>
      <c r="Z42" s="115"/>
      <c r="AA42" s="98"/>
      <c r="AB42" s="98"/>
      <c r="AC42" s="98"/>
      <c r="AD42" s="98"/>
      <c r="AE42" s="98"/>
      <c r="AF42" s="98"/>
      <c r="AG42" s="98"/>
      <c r="AH42" s="98"/>
      <c r="AI42" s="98"/>
      <c r="AJ42" s="98"/>
      <c r="AK42" s="98"/>
      <c r="AL42" s="98"/>
    </row>
    <row r="43" spans="1:38">
      <c r="A43" s="119" t="s">
        <v>220</v>
      </c>
      <c r="B43" s="102" t="s">
        <v>43</v>
      </c>
      <c r="C43" s="120" t="str">
        <f>VLOOKUP(B43,'ניתוח הכנסות והוצאות'!C42:G74,5,FALSE)</f>
        <v/>
      </c>
      <c r="D43" s="104"/>
      <c r="E43" s="121">
        <f t="shared" si="1"/>
        <v>0</v>
      </c>
      <c r="F43" s="122"/>
      <c r="G43" s="98"/>
      <c r="H43" s="115"/>
      <c r="I43" s="115"/>
      <c r="J43" s="115"/>
      <c r="K43" s="115"/>
      <c r="L43" s="115"/>
      <c r="M43" s="115"/>
      <c r="N43" s="115"/>
      <c r="O43" s="115"/>
      <c r="P43" s="115"/>
      <c r="Q43" s="115"/>
      <c r="R43" s="115"/>
      <c r="S43" s="115"/>
      <c r="T43" s="115"/>
      <c r="U43" s="115"/>
      <c r="V43" s="115"/>
      <c r="W43" s="115"/>
      <c r="X43" s="115"/>
      <c r="Y43" s="115"/>
      <c r="Z43" s="115"/>
      <c r="AA43" s="98"/>
      <c r="AB43" s="98"/>
      <c r="AC43" s="98"/>
      <c r="AD43" s="98"/>
      <c r="AE43" s="98"/>
      <c r="AF43" s="98"/>
      <c r="AG43" s="98"/>
      <c r="AH43" s="98"/>
      <c r="AI43" s="98"/>
      <c r="AJ43" s="98"/>
      <c r="AK43" s="98"/>
      <c r="AL43" s="98"/>
    </row>
    <row r="44" spans="1:38">
      <c r="A44" s="119" t="s">
        <v>220</v>
      </c>
      <c r="B44" s="102" t="s">
        <v>171</v>
      </c>
      <c r="C44" s="120" t="str">
        <f>VLOOKUP(B44,'ניתוח הכנסות והוצאות'!C43:G75,5,FALSE)</f>
        <v/>
      </c>
      <c r="D44" s="104"/>
      <c r="E44" s="121">
        <f t="shared" si="1"/>
        <v>0</v>
      </c>
      <c r="F44" s="122"/>
      <c r="G44" s="98"/>
      <c r="H44" s="115"/>
      <c r="I44" s="115"/>
      <c r="J44" s="115"/>
      <c r="K44" s="115"/>
      <c r="L44" s="115"/>
      <c r="M44" s="115"/>
      <c r="N44" s="115"/>
      <c r="O44" s="115"/>
      <c r="P44" s="115"/>
      <c r="Q44" s="115"/>
      <c r="R44" s="115"/>
      <c r="S44" s="115"/>
      <c r="T44" s="115"/>
      <c r="U44" s="115"/>
      <c r="V44" s="115"/>
      <c r="W44" s="115"/>
      <c r="X44" s="115"/>
      <c r="Y44" s="115"/>
      <c r="Z44" s="115"/>
      <c r="AA44" s="98"/>
      <c r="AB44" s="98"/>
      <c r="AC44" s="98"/>
      <c r="AD44" s="98"/>
      <c r="AE44" s="98"/>
      <c r="AF44" s="98"/>
      <c r="AG44" s="98"/>
      <c r="AH44" s="98"/>
      <c r="AI44" s="98"/>
      <c r="AJ44" s="98"/>
      <c r="AK44" s="98"/>
      <c r="AL44" s="98"/>
    </row>
    <row r="45" spans="1:38">
      <c r="A45" s="119" t="s">
        <v>45</v>
      </c>
      <c r="B45" s="123" t="s">
        <v>45</v>
      </c>
      <c r="C45" s="120" t="str">
        <f>VLOOKUP(B45,'ניתוח הכנסות והוצאות'!C44:G76,5,FALSE)</f>
        <v/>
      </c>
      <c r="D45" s="104"/>
      <c r="E45" s="121">
        <f t="shared" si="1"/>
        <v>0</v>
      </c>
      <c r="F45" s="122"/>
      <c r="G45" s="98"/>
      <c r="H45" s="115"/>
      <c r="I45" s="115"/>
      <c r="J45" s="115"/>
      <c r="K45" s="115"/>
      <c r="L45" s="115"/>
      <c r="M45" s="115"/>
      <c r="N45" s="115"/>
      <c r="O45" s="115"/>
      <c r="P45" s="115"/>
      <c r="Q45" s="115"/>
      <c r="R45" s="115"/>
      <c r="S45" s="115"/>
      <c r="T45" s="115"/>
      <c r="U45" s="115"/>
      <c r="V45" s="115"/>
      <c r="W45" s="115"/>
      <c r="X45" s="115"/>
      <c r="Y45" s="115"/>
      <c r="Z45" s="115"/>
      <c r="AA45" s="98"/>
      <c r="AB45" s="98"/>
      <c r="AC45" s="98"/>
      <c r="AD45" s="98"/>
      <c r="AE45" s="98"/>
      <c r="AF45" s="98"/>
      <c r="AG45" s="98"/>
      <c r="AH45" s="98"/>
      <c r="AI45" s="98"/>
      <c r="AJ45" s="98"/>
      <c r="AK45" s="98"/>
      <c r="AL45" s="98"/>
    </row>
    <row r="46" spans="1:38">
      <c r="A46" s="119" t="s">
        <v>221</v>
      </c>
      <c r="B46" s="123" t="s">
        <v>53</v>
      </c>
      <c r="C46" s="120" t="str">
        <f>VLOOKUP(B46,'ניתוח הכנסות והוצאות'!C45:G77,5,FALSE)</f>
        <v/>
      </c>
      <c r="D46" s="104"/>
      <c r="E46" s="121">
        <f t="shared" si="1"/>
        <v>0</v>
      </c>
      <c r="F46" s="122"/>
      <c r="G46" s="98"/>
      <c r="H46" s="115"/>
      <c r="I46" s="115"/>
      <c r="J46" s="115"/>
      <c r="K46" s="115"/>
      <c r="L46" s="115"/>
      <c r="M46" s="115"/>
      <c r="N46" s="115"/>
      <c r="O46" s="115"/>
      <c r="P46" s="115"/>
      <c r="Q46" s="115"/>
      <c r="R46" s="115"/>
      <c r="S46" s="115"/>
      <c r="T46" s="115"/>
      <c r="U46" s="115"/>
      <c r="V46" s="115"/>
      <c r="W46" s="115"/>
      <c r="X46" s="115"/>
      <c r="Y46" s="115"/>
      <c r="Z46" s="115"/>
      <c r="AA46" s="98"/>
      <c r="AB46" s="98"/>
      <c r="AC46" s="98"/>
      <c r="AD46" s="98"/>
      <c r="AE46" s="98"/>
      <c r="AF46" s="98"/>
      <c r="AG46" s="98"/>
      <c r="AH46" s="98"/>
      <c r="AI46" s="98"/>
      <c r="AJ46" s="98"/>
      <c r="AK46" s="98"/>
      <c r="AL46" s="98"/>
    </row>
    <row r="47" spans="1:38">
      <c r="A47" s="119" t="s">
        <v>221</v>
      </c>
      <c r="B47" s="123" t="s">
        <v>61</v>
      </c>
      <c r="C47" s="120" t="str">
        <f>VLOOKUP(B47,'ניתוח הכנסות והוצאות'!C46:G78,5,FALSE)</f>
        <v/>
      </c>
      <c r="D47" s="104"/>
      <c r="E47" s="121">
        <f t="shared" si="1"/>
        <v>0</v>
      </c>
      <c r="F47" s="122"/>
      <c r="G47" s="98"/>
      <c r="H47" s="115"/>
      <c r="I47" s="115"/>
      <c r="J47" s="115"/>
      <c r="K47" s="115"/>
      <c r="L47" s="115"/>
      <c r="M47" s="115"/>
      <c r="N47" s="115"/>
      <c r="O47" s="115"/>
      <c r="P47" s="115"/>
      <c r="Q47" s="115"/>
      <c r="R47" s="115"/>
      <c r="S47" s="115"/>
      <c r="T47" s="115"/>
      <c r="U47" s="115"/>
      <c r="V47" s="115"/>
      <c r="W47" s="115"/>
      <c r="X47" s="115"/>
      <c r="Y47" s="115"/>
      <c r="Z47" s="115"/>
      <c r="AA47" s="98"/>
      <c r="AB47" s="98"/>
      <c r="AC47" s="98"/>
      <c r="AD47" s="98"/>
      <c r="AE47" s="98"/>
      <c r="AF47" s="98"/>
      <c r="AG47" s="98"/>
      <c r="AH47" s="98"/>
      <c r="AI47" s="98"/>
      <c r="AJ47" s="98"/>
      <c r="AK47" s="98"/>
      <c r="AL47" s="98"/>
    </row>
    <row r="48" spans="1:38">
      <c r="A48" s="119" t="s">
        <v>99</v>
      </c>
      <c r="B48" s="123" t="s">
        <v>66</v>
      </c>
      <c r="C48" s="120" t="str">
        <f>VLOOKUP(B48,'ניתוח הכנסות והוצאות'!C47:G79,5,FALSE)</f>
        <v/>
      </c>
      <c r="D48" s="104"/>
      <c r="E48" s="121">
        <f t="shared" si="1"/>
        <v>0</v>
      </c>
      <c r="F48" s="122"/>
      <c r="G48" s="98"/>
      <c r="H48" s="115"/>
      <c r="I48" s="115"/>
      <c r="J48" s="115"/>
      <c r="K48" s="115"/>
      <c r="L48" s="115"/>
      <c r="M48" s="115"/>
      <c r="N48" s="115"/>
      <c r="O48" s="115"/>
      <c r="P48" s="115"/>
      <c r="Q48" s="115"/>
      <c r="R48" s="115"/>
      <c r="S48" s="115"/>
      <c r="T48" s="115"/>
      <c r="U48" s="115"/>
      <c r="V48" s="115"/>
      <c r="W48" s="115"/>
      <c r="X48" s="115"/>
      <c r="Y48" s="115"/>
      <c r="Z48" s="115"/>
      <c r="AA48" s="98"/>
      <c r="AB48" s="98"/>
      <c r="AC48" s="98"/>
      <c r="AD48" s="98"/>
      <c r="AE48" s="98"/>
      <c r="AF48" s="98"/>
      <c r="AG48" s="98"/>
      <c r="AH48" s="98"/>
      <c r="AI48" s="98"/>
      <c r="AJ48" s="98"/>
      <c r="AK48" s="98"/>
      <c r="AL48" s="98"/>
    </row>
    <row r="49" spans="1:38">
      <c r="A49" s="119" t="s">
        <v>222</v>
      </c>
      <c r="B49" s="123" t="s">
        <v>73</v>
      </c>
      <c r="C49" s="120" t="str">
        <f>VLOOKUP(B49,'ניתוח הכנסות והוצאות'!C48:G80,5,FALSE)</f>
        <v/>
      </c>
      <c r="D49" s="104"/>
      <c r="E49" s="121">
        <f t="shared" si="1"/>
        <v>0</v>
      </c>
      <c r="F49" s="122"/>
      <c r="G49" s="98"/>
      <c r="H49" s="115"/>
      <c r="I49" s="115"/>
      <c r="J49" s="115"/>
      <c r="K49" s="115"/>
      <c r="L49" s="115"/>
      <c r="M49" s="115"/>
      <c r="N49" s="115"/>
      <c r="O49" s="115"/>
      <c r="P49" s="115"/>
      <c r="Q49" s="115"/>
      <c r="R49" s="115"/>
      <c r="S49" s="115"/>
      <c r="T49" s="115"/>
      <c r="U49" s="115"/>
      <c r="V49" s="115"/>
      <c r="W49" s="115"/>
      <c r="X49" s="115"/>
      <c r="Y49" s="115"/>
      <c r="Z49" s="115"/>
      <c r="AA49" s="98"/>
      <c r="AB49" s="98"/>
      <c r="AC49" s="98"/>
      <c r="AD49" s="98"/>
      <c r="AE49" s="98"/>
      <c r="AF49" s="98"/>
      <c r="AG49" s="98"/>
      <c r="AH49" s="98"/>
      <c r="AI49" s="98"/>
      <c r="AJ49" s="98"/>
      <c r="AK49" s="98"/>
      <c r="AL49" s="98"/>
    </row>
    <row r="50" spans="1:38">
      <c r="A50" s="119" t="s">
        <v>80</v>
      </c>
      <c r="B50" s="123" t="s">
        <v>80</v>
      </c>
      <c r="C50" s="120" t="str">
        <f>VLOOKUP(B50,'ניתוח הכנסות והוצאות'!C49:G81,5,FALSE)</f>
        <v/>
      </c>
      <c r="D50" s="104"/>
      <c r="E50" s="121">
        <f t="shared" si="1"/>
        <v>0</v>
      </c>
      <c r="F50" s="122"/>
      <c r="G50" s="98"/>
      <c r="H50" s="115"/>
      <c r="I50" s="115"/>
      <c r="J50" s="115"/>
      <c r="K50" s="115"/>
      <c r="L50" s="115"/>
      <c r="M50" s="115"/>
      <c r="N50" s="115"/>
      <c r="O50" s="115"/>
      <c r="P50" s="115"/>
      <c r="Q50" s="115"/>
      <c r="R50" s="115"/>
      <c r="S50" s="115"/>
      <c r="T50" s="115"/>
      <c r="U50" s="115"/>
      <c r="V50" s="115"/>
      <c r="W50" s="115"/>
      <c r="X50" s="115"/>
      <c r="Y50" s="115"/>
      <c r="Z50" s="115"/>
      <c r="AA50" s="98"/>
      <c r="AB50" s="98"/>
      <c r="AC50" s="98"/>
      <c r="AD50" s="98"/>
      <c r="AE50" s="98"/>
      <c r="AF50" s="98"/>
      <c r="AG50" s="98"/>
      <c r="AH50" s="98"/>
      <c r="AI50" s="98"/>
      <c r="AJ50" s="98"/>
      <c r="AK50" s="98"/>
      <c r="AL50" s="98"/>
    </row>
    <row r="51" spans="1:38">
      <c r="A51" s="119" t="s">
        <v>189</v>
      </c>
      <c r="B51" s="123" t="s">
        <v>91</v>
      </c>
      <c r="C51" s="120" t="str">
        <f>VLOOKUP(B51,'ניתוח הכנסות והוצאות'!C50:G82,5,FALSE)</f>
        <v/>
      </c>
      <c r="D51" s="104"/>
      <c r="E51" s="121">
        <f t="shared" si="1"/>
        <v>0</v>
      </c>
      <c r="F51" s="122"/>
      <c r="G51" s="98"/>
      <c r="H51" s="115"/>
      <c r="I51" s="115"/>
      <c r="J51" s="115"/>
      <c r="K51" s="115"/>
      <c r="L51" s="115"/>
      <c r="M51" s="115"/>
      <c r="N51" s="115"/>
      <c r="O51" s="115"/>
      <c r="P51" s="115"/>
      <c r="Q51" s="115"/>
      <c r="R51" s="115"/>
      <c r="S51" s="115"/>
      <c r="T51" s="115"/>
      <c r="U51" s="115"/>
      <c r="V51" s="115"/>
      <c r="W51" s="115"/>
      <c r="X51" s="115"/>
      <c r="Y51" s="115"/>
      <c r="Z51" s="115"/>
      <c r="AA51" s="98"/>
      <c r="AB51" s="98"/>
      <c r="AC51" s="98"/>
      <c r="AD51" s="98"/>
      <c r="AE51" s="98"/>
      <c r="AF51" s="98"/>
      <c r="AG51" s="98"/>
      <c r="AH51" s="98"/>
      <c r="AI51" s="98"/>
      <c r="AJ51" s="98"/>
      <c r="AK51" s="98"/>
      <c r="AL51" s="98"/>
    </row>
    <row r="52" spans="1:38">
      <c r="A52" s="119" t="s">
        <v>223</v>
      </c>
      <c r="B52" s="102" t="s">
        <v>96</v>
      </c>
      <c r="C52" s="120" t="str">
        <f>VLOOKUP(B52,'ניתוח הכנסות והוצאות'!C51:G83,5,FALSE)</f>
        <v/>
      </c>
      <c r="D52" s="104"/>
      <c r="E52" s="121">
        <f t="shared" si="1"/>
        <v>0</v>
      </c>
      <c r="F52" s="122"/>
      <c r="G52" s="98"/>
      <c r="H52" s="115"/>
      <c r="I52" s="115"/>
      <c r="J52" s="115"/>
      <c r="K52" s="115"/>
      <c r="L52" s="115"/>
      <c r="M52" s="115"/>
      <c r="N52" s="115"/>
      <c r="O52" s="115"/>
      <c r="P52" s="115"/>
      <c r="Q52" s="115"/>
      <c r="R52" s="115"/>
      <c r="S52" s="115"/>
      <c r="T52" s="115"/>
      <c r="U52" s="115"/>
      <c r="V52" s="115"/>
      <c r="W52" s="115"/>
      <c r="X52" s="115"/>
      <c r="Y52" s="115"/>
      <c r="Z52" s="115"/>
      <c r="AA52" s="98"/>
      <c r="AB52" s="98"/>
      <c r="AC52" s="98"/>
      <c r="AD52" s="98"/>
      <c r="AE52" s="98"/>
      <c r="AF52" s="98"/>
      <c r="AG52" s="98"/>
      <c r="AH52" s="98"/>
      <c r="AI52" s="98"/>
      <c r="AJ52" s="98"/>
      <c r="AK52" s="98"/>
      <c r="AL52" s="98"/>
    </row>
    <row r="53" spans="1:38">
      <c r="A53" s="119" t="s">
        <v>99</v>
      </c>
      <c r="B53" s="99" t="s">
        <v>182</v>
      </c>
      <c r="C53" s="120" t="str">
        <f>VLOOKUP(B53,'ניתוח הכנסות והוצאות'!C52:G84,5,FALSE)</f>
        <v/>
      </c>
      <c r="D53" s="104"/>
      <c r="E53" s="121">
        <f t="shared" si="1"/>
        <v>0</v>
      </c>
      <c r="F53" s="122"/>
      <c r="G53" s="98"/>
      <c r="H53" s="115"/>
      <c r="I53" s="115"/>
      <c r="J53" s="115"/>
      <c r="K53" s="115"/>
      <c r="L53" s="115"/>
      <c r="M53" s="115"/>
      <c r="N53" s="115"/>
      <c r="O53" s="115"/>
      <c r="P53" s="115"/>
      <c r="Q53" s="115"/>
      <c r="R53" s="115"/>
      <c r="S53" s="115"/>
      <c r="T53" s="115"/>
      <c r="U53" s="115"/>
      <c r="V53" s="115"/>
      <c r="W53" s="115"/>
      <c r="X53" s="115"/>
      <c r="Y53" s="115"/>
      <c r="Z53" s="115"/>
      <c r="AA53" s="98"/>
      <c r="AB53" s="98"/>
      <c r="AC53" s="98"/>
      <c r="AD53" s="98"/>
      <c r="AE53" s="98"/>
      <c r="AF53" s="98"/>
      <c r="AG53" s="98"/>
      <c r="AH53" s="98"/>
      <c r="AI53" s="98"/>
      <c r="AJ53" s="98"/>
      <c r="AK53" s="98"/>
      <c r="AL53" s="98"/>
    </row>
    <row r="54" spans="1:38">
      <c r="A54" s="119" t="s">
        <v>80</v>
      </c>
      <c r="B54" s="102" t="s">
        <v>113</v>
      </c>
      <c r="C54" s="120" t="str">
        <f>VLOOKUP(B54,'ניתוח הכנסות והוצאות'!C53:G85,5,FALSE)</f>
        <v/>
      </c>
      <c r="D54" s="104"/>
      <c r="E54" s="121">
        <f t="shared" si="1"/>
        <v>0</v>
      </c>
      <c r="F54" s="122"/>
      <c r="G54" s="98"/>
      <c r="H54" s="115"/>
      <c r="I54" s="115"/>
      <c r="J54" s="115"/>
      <c r="K54" s="115"/>
      <c r="L54" s="115"/>
      <c r="M54" s="115"/>
      <c r="N54" s="115"/>
      <c r="O54" s="115"/>
      <c r="P54" s="115"/>
      <c r="Q54" s="115"/>
      <c r="R54" s="115"/>
      <c r="S54" s="115"/>
      <c r="T54" s="115"/>
      <c r="U54" s="115"/>
      <c r="V54" s="115"/>
      <c r="W54" s="115"/>
      <c r="X54" s="115"/>
      <c r="Y54" s="115"/>
      <c r="Z54" s="115"/>
      <c r="AA54" s="98"/>
      <c r="AB54" s="98"/>
      <c r="AC54" s="98"/>
      <c r="AD54" s="98"/>
      <c r="AE54" s="98"/>
      <c r="AF54" s="98"/>
      <c r="AG54" s="98"/>
      <c r="AH54" s="98"/>
      <c r="AI54" s="98"/>
      <c r="AJ54" s="98"/>
      <c r="AK54" s="98"/>
      <c r="AL54" s="98"/>
    </row>
    <row r="55" spans="1:38">
      <c r="A55" s="119" t="s">
        <v>224</v>
      </c>
      <c r="B55" s="99" t="s">
        <v>117</v>
      </c>
      <c r="C55" s="120" t="str">
        <f>VLOOKUP(B55,'ניתוח הכנסות והוצאות'!C54:G86,5,FALSE)</f>
        <v/>
      </c>
      <c r="D55" s="104"/>
      <c r="E55" s="121">
        <f t="shared" si="1"/>
        <v>0</v>
      </c>
      <c r="F55" s="122"/>
      <c r="G55" s="98"/>
      <c r="H55" s="115"/>
      <c r="I55" s="115"/>
      <c r="J55" s="115"/>
      <c r="K55" s="115"/>
      <c r="L55" s="115"/>
      <c r="M55" s="115"/>
      <c r="N55" s="115"/>
      <c r="O55" s="115"/>
      <c r="P55" s="115"/>
      <c r="Q55" s="115"/>
      <c r="R55" s="115"/>
      <c r="S55" s="115"/>
      <c r="T55" s="115"/>
      <c r="U55" s="115"/>
      <c r="V55" s="115"/>
      <c r="W55" s="115"/>
      <c r="X55" s="115"/>
      <c r="Y55" s="115"/>
      <c r="Z55" s="115"/>
      <c r="AA55" s="98"/>
      <c r="AB55" s="98"/>
      <c r="AC55" s="98"/>
      <c r="AD55" s="98"/>
      <c r="AE55" s="98"/>
      <c r="AF55" s="98"/>
      <c r="AG55" s="98"/>
      <c r="AH55" s="98"/>
      <c r="AI55" s="98"/>
      <c r="AJ55" s="98"/>
      <c r="AK55" s="98"/>
      <c r="AL55" s="98"/>
    </row>
    <row r="56" spans="1:38">
      <c r="A56" s="119" t="s">
        <v>128</v>
      </c>
      <c r="B56" s="102" t="s">
        <v>128</v>
      </c>
      <c r="C56" s="120" t="str">
        <f>VLOOKUP(B56,'ניתוח הכנסות והוצאות'!C55:G87,5,FALSE)</f>
        <v/>
      </c>
      <c r="D56" s="104"/>
      <c r="E56" s="121">
        <f t="shared" si="1"/>
        <v>0</v>
      </c>
      <c r="F56" s="122"/>
      <c r="H56" s="115"/>
      <c r="I56" s="115"/>
      <c r="J56" s="115"/>
      <c r="K56" s="115"/>
      <c r="L56" s="115"/>
      <c r="M56" s="115"/>
      <c r="N56" s="115"/>
      <c r="O56" s="115"/>
      <c r="P56" s="115"/>
      <c r="Q56" s="115"/>
      <c r="R56" s="115"/>
      <c r="S56" s="115"/>
      <c r="T56" s="115"/>
      <c r="U56" s="115"/>
      <c r="V56" s="115"/>
      <c r="W56" s="115"/>
      <c r="X56" s="115"/>
      <c r="Y56" s="115"/>
      <c r="Z56" s="115"/>
      <c r="AA56" s="98"/>
      <c r="AB56" s="98"/>
      <c r="AC56" s="98"/>
      <c r="AD56" s="98"/>
      <c r="AE56" s="98"/>
      <c r="AF56" s="98"/>
      <c r="AG56" s="98"/>
      <c r="AH56" s="98"/>
      <c r="AI56" s="98"/>
      <c r="AJ56" s="98"/>
      <c r="AK56" s="98"/>
      <c r="AL56" s="98"/>
    </row>
    <row r="57" spans="1:38" ht="15" thickBot="1">
      <c r="A57" s="124" t="s">
        <v>225</v>
      </c>
      <c r="B57" s="125" t="s">
        <v>199</v>
      </c>
      <c r="C57" s="120" t="str">
        <f>VLOOKUP(B57,'ניתוח הכנסות והוצאות'!C56:G88,5,FALSE)</f>
        <v/>
      </c>
      <c r="D57" s="104"/>
      <c r="E57" s="121">
        <f t="shared" si="1"/>
        <v>0</v>
      </c>
      <c r="F57" s="122"/>
      <c r="G57" s="98"/>
      <c r="H57" s="115"/>
      <c r="I57" s="115"/>
      <c r="J57" s="115"/>
      <c r="K57" s="115"/>
      <c r="L57" s="115"/>
      <c r="M57" s="115"/>
      <c r="N57" s="115"/>
      <c r="O57" s="115"/>
      <c r="P57" s="115"/>
      <c r="Q57" s="115"/>
      <c r="R57" s="115"/>
      <c r="S57" s="115"/>
      <c r="T57" s="115"/>
      <c r="U57" s="115"/>
      <c r="V57" s="115"/>
      <c r="W57" s="115"/>
      <c r="X57" s="115"/>
      <c r="Y57" s="115"/>
      <c r="Z57" s="115"/>
      <c r="AA57" s="98"/>
      <c r="AB57" s="98"/>
      <c r="AC57" s="98"/>
      <c r="AD57" s="98"/>
      <c r="AE57" s="98"/>
      <c r="AF57" s="98"/>
      <c r="AG57" s="98"/>
      <c r="AH57" s="98"/>
      <c r="AI57" s="98"/>
      <c r="AJ57" s="98"/>
      <c r="AK57" s="98"/>
      <c r="AL57" s="98"/>
    </row>
    <row r="58" spans="1:38" ht="15" thickBot="1">
      <c r="B58" s="126" t="s">
        <v>12</v>
      </c>
      <c r="C58" s="127">
        <f>SUM(C24:C56)</f>
        <v>0</v>
      </c>
      <c r="D58" s="128"/>
      <c r="E58" s="129">
        <f>SUM(E24:E57)</f>
        <v>0</v>
      </c>
      <c r="F58" s="130"/>
      <c r="G58" s="98"/>
      <c r="H58" s="115"/>
      <c r="I58" s="115"/>
      <c r="J58" s="115"/>
      <c r="K58" s="115"/>
      <c r="L58" s="115"/>
      <c r="M58" s="115"/>
      <c r="N58" s="115"/>
      <c r="O58" s="115"/>
      <c r="P58" s="115"/>
      <c r="Q58" s="115"/>
      <c r="R58" s="115"/>
      <c r="S58" s="115"/>
      <c r="T58" s="115"/>
      <c r="U58" s="115"/>
      <c r="V58" s="115"/>
      <c r="W58" s="115"/>
      <c r="X58" s="115"/>
      <c r="Y58" s="115"/>
      <c r="Z58" s="115"/>
      <c r="AA58" s="98"/>
      <c r="AB58" s="98"/>
      <c r="AC58" s="98"/>
      <c r="AD58" s="98"/>
      <c r="AE58" s="98"/>
      <c r="AF58" s="98"/>
      <c r="AG58" s="98"/>
      <c r="AH58" s="98"/>
      <c r="AI58" s="98"/>
      <c r="AJ58" s="98"/>
      <c r="AK58" s="98"/>
      <c r="AL58" s="98"/>
    </row>
    <row r="59" spans="1:38">
      <c r="B59" s="130"/>
      <c r="C59" s="98"/>
      <c r="D59" s="98"/>
      <c r="E59" s="98"/>
      <c r="F59" s="98"/>
      <c r="G59" s="98"/>
      <c r="H59" s="115"/>
      <c r="I59" s="115"/>
      <c r="J59" s="115"/>
      <c r="K59" s="115"/>
      <c r="L59" s="115"/>
      <c r="M59" s="115"/>
      <c r="N59" s="115"/>
      <c r="O59" s="115"/>
      <c r="P59" s="115"/>
      <c r="Q59" s="115"/>
      <c r="R59" s="115"/>
      <c r="S59" s="115"/>
      <c r="T59" s="115"/>
      <c r="U59" s="115"/>
      <c r="V59" s="115"/>
      <c r="W59" s="115"/>
      <c r="X59" s="115"/>
      <c r="Y59" s="115"/>
      <c r="Z59" s="115"/>
      <c r="AA59" s="98"/>
      <c r="AB59" s="98"/>
      <c r="AC59" s="98"/>
      <c r="AD59" s="98"/>
      <c r="AE59" s="98"/>
      <c r="AF59" s="98"/>
      <c r="AG59" s="98"/>
      <c r="AH59" s="98"/>
      <c r="AI59" s="98"/>
      <c r="AJ59" s="98"/>
      <c r="AK59" s="98"/>
      <c r="AL59" s="98"/>
    </row>
    <row r="60" spans="1:38">
      <c r="B60" s="154"/>
      <c r="C60" s="166" t="s">
        <v>198</v>
      </c>
      <c r="D60" s="167"/>
      <c r="E60" s="167"/>
      <c r="F60" s="98"/>
      <c r="G60" s="98"/>
      <c r="H60" s="115"/>
      <c r="I60" s="115"/>
      <c r="J60" s="115"/>
      <c r="K60" s="115"/>
      <c r="L60" s="115"/>
      <c r="M60" s="115"/>
      <c r="N60" s="115"/>
      <c r="O60" s="115"/>
      <c r="P60" s="115"/>
      <c r="Q60" s="115"/>
      <c r="R60" s="115"/>
      <c r="S60" s="115"/>
      <c r="T60" s="115"/>
      <c r="U60" s="115"/>
      <c r="V60" s="115"/>
      <c r="W60" s="115"/>
      <c r="X60" s="115"/>
      <c r="Y60" s="115"/>
      <c r="Z60" s="115"/>
      <c r="AA60" s="98"/>
      <c r="AB60" s="98"/>
      <c r="AC60" s="98"/>
      <c r="AD60" s="98"/>
      <c r="AE60" s="98"/>
      <c r="AF60" s="98"/>
      <c r="AG60" s="98"/>
      <c r="AH60" s="98"/>
      <c r="AI60" s="98"/>
      <c r="AJ60" s="98"/>
      <c r="AK60" s="98"/>
      <c r="AL60" s="98"/>
    </row>
    <row r="61" spans="1:38">
      <c r="B61" s="154"/>
      <c r="C61" s="167"/>
      <c r="D61" s="167"/>
      <c r="E61" s="167"/>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row>
    <row r="62" spans="1:38">
      <c r="B62" s="154"/>
      <c r="C62" s="167"/>
      <c r="D62" s="167"/>
      <c r="E62" s="167"/>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row>
    <row r="63" spans="1:38">
      <c r="B63" s="154"/>
      <c r="C63" s="167"/>
      <c r="D63" s="167"/>
      <c r="E63" s="167"/>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row>
    <row r="64" spans="1:38">
      <c r="B64" s="154"/>
      <c r="C64" s="167"/>
      <c r="D64" s="167"/>
      <c r="E64" s="167"/>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row>
    <row r="65" spans="2:38">
      <c r="B65" s="130"/>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row>
    <row r="66" spans="2:38">
      <c r="B66" s="130"/>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row>
    <row r="67" spans="2:38">
      <c r="B67" s="130"/>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row>
    <row r="68" spans="2:38">
      <c r="B68" s="130"/>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row>
    <row r="69" spans="2:38">
      <c r="B69" s="130"/>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row>
    <row r="70" spans="2:38">
      <c r="B70" s="130"/>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row>
    <row r="71" spans="2:38">
      <c r="B71" s="130"/>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row>
    <row r="72" spans="2:38">
      <c r="B72" s="130"/>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row>
    <row r="73" spans="2:38">
      <c r="B73" s="130"/>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row>
    <row r="74" spans="2:38">
      <c r="B74" s="130"/>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row>
    <row r="75" spans="2:38">
      <c r="B75" s="130"/>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row>
    <row r="76" spans="2:38">
      <c r="B76" s="130"/>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row>
    <row r="77" spans="2:38">
      <c r="B77" s="130"/>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row>
    <row r="78" spans="2:38">
      <c r="B78" s="130"/>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row>
    <row r="79" spans="2:38">
      <c r="B79" s="130"/>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row>
    <row r="80" spans="2:38">
      <c r="B80" s="130"/>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row>
    <row r="81" spans="2:38">
      <c r="B81" s="130"/>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row>
    <row r="82" spans="2:38">
      <c r="B82" s="130"/>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row>
    <row r="83" spans="2:38">
      <c r="B83" s="130"/>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row>
    <row r="84" spans="2:38">
      <c r="B84" s="130"/>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row>
    <row r="85" spans="2:38">
      <c r="B85" s="130"/>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row>
  </sheetData>
  <mergeCells count="5">
    <mergeCell ref="C60:E64"/>
    <mergeCell ref="I22:Y24"/>
    <mergeCell ref="B1:F2"/>
    <mergeCell ref="B5:F5"/>
    <mergeCell ref="B22:F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AI770"/>
  <sheetViews>
    <sheetView rightToLeft="1" zoomScaleNormal="100" workbookViewId="0">
      <selection activeCell="D8" sqref="D8"/>
    </sheetView>
  </sheetViews>
  <sheetFormatPr defaultColWidth="8.8984375" defaultRowHeight="14.4"/>
  <cols>
    <col min="1" max="1" width="8.8984375" style="99"/>
    <col min="2" max="2" width="10.5" style="99" bestFit="1" customWidth="1"/>
    <col min="3" max="3" width="16.5" style="99" customWidth="1"/>
    <col min="4" max="4" width="23.59765625" style="99" bestFit="1" customWidth="1"/>
    <col min="5" max="7" width="23.59765625" style="99" customWidth="1"/>
    <col min="8" max="8" width="13.5" style="99" bestFit="1" customWidth="1"/>
    <col min="9" max="16384" width="8.8984375" style="99"/>
  </cols>
  <sheetData>
    <row r="1" spans="1:35" ht="14.25" customHeight="1">
      <c r="A1" s="169" t="s">
        <v>256</v>
      </c>
      <c r="B1" s="169"/>
      <c r="C1" s="169"/>
      <c r="D1" s="169"/>
      <c r="E1" s="169"/>
      <c r="F1" s="169"/>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spans="1:35" ht="14.25" customHeight="1">
      <c r="A2" s="169"/>
      <c r="B2" s="169"/>
      <c r="C2" s="169"/>
      <c r="D2" s="169"/>
      <c r="E2" s="169"/>
      <c r="F2" s="169"/>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35" ht="14.25" customHeight="1">
      <c r="A3" s="169"/>
      <c r="B3" s="169"/>
      <c r="C3" s="169"/>
      <c r="D3" s="169"/>
      <c r="E3" s="169"/>
      <c r="F3" s="169"/>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5" ht="14.25" customHeight="1">
      <c r="A4" s="169"/>
      <c r="B4" s="169"/>
      <c r="C4" s="169"/>
      <c r="D4" s="169"/>
      <c r="E4" s="169"/>
      <c r="F4" s="169"/>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row>
    <row r="5" spans="1:35" ht="14.25" customHeight="1">
      <c r="A5" s="169"/>
      <c r="B5" s="169"/>
      <c r="C5" s="169"/>
      <c r="D5" s="169"/>
      <c r="E5" s="169"/>
      <c r="F5" s="169"/>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row>
    <row r="6" spans="1:35" ht="222.9" customHeight="1">
      <c r="A6" s="169"/>
      <c r="B6" s="169"/>
      <c r="C6" s="169"/>
      <c r="D6" s="169"/>
      <c r="E6" s="169"/>
      <c r="F6" s="169"/>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1:35" ht="21">
      <c r="A7" s="131" t="s">
        <v>146</v>
      </c>
      <c r="B7" s="131"/>
      <c r="C7" s="131"/>
      <c r="D7" s="132"/>
      <c r="E7" s="133"/>
      <c r="F7" s="133"/>
      <c r="G7" s="133"/>
      <c r="H7" s="133"/>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row>
    <row r="8" spans="1:35" ht="21">
      <c r="A8" s="132"/>
      <c r="B8" s="132"/>
      <c r="C8" s="132"/>
      <c r="D8" s="132"/>
      <c r="E8" s="133"/>
      <c r="F8" s="133"/>
      <c r="G8" s="133"/>
      <c r="H8" s="133"/>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row>
    <row r="9" spans="1:35" ht="21">
      <c r="A9" s="134" t="s">
        <v>184</v>
      </c>
      <c r="B9" s="134" t="s">
        <v>141</v>
      </c>
      <c r="C9" s="135" t="s">
        <v>130</v>
      </c>
      <c r="D9" s="135" t="s">
        <v>216</v>
      </c>
      <c r="E9" s="135" t="s">
        <v>212</v>
      </c>
      <c r="F9" s="135" t="s">
        <v>145</v>
      </c>
      <c r="G9" s="135" t="s">
        <v>147</v>
      </c>
      <c r="H9" s="135" t="s">
        <v>142</v>
      </c>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c r="A10" s="123"/>
      <c r="B10" s="136"/>
      <c r="C10" s="136"/>
      <c r="D10" s="123"/>
      <c r="E10" s="137"/>
      <c r="F10" s="123"/>
      <c r="G10" s="138"/>
      <c r="H10" s="123"/>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row>
    <row r="11" spans="1:35">
      <c r="A11" s="123"/>
      <c r="B11" s="136"/>
      <c r="C11" s="136"/>
      <c r="D11" s="123"/>
      <c r="E11" s="123"/>
      <c r="F11" s="123"/>
      <c r="G11" s="138"/>
      <c r="H11" s="123"/>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row>
    <row r="12" spans="1:35">
      <c r="A12" s="123"/>
      <c r="B12" s="136"/>
      <c r="C12" s="136"/>
      <c r="D12" s="123"/>
      <c r="E12" s="123"/>
      <c r="F12" s="123"/>
      <c r="G12" s="138"/>
      <c r="H12" s="123"/>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row>
    <row r="13" spans="1:35">
      <c r="A13" s="123"/>
      <c r="B13" s="136"/>
      <c r="C13" s="136"/>
      <c r="D13" s="123"/>
      <c r="E13" s="123"/>
      <c r="F13" s="123"/>
      <c r="G13" s="138"/>
      <c r="H13" s="123"/>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row>
    <row r="14" spans="1:35">
      <c r="A14" s="123"/>
      <c r="B14" s="136"/>
      <c r="C14" s="136"/>
      <c r="D14" s="123"/>
      <c r="E14" s="123"/>
      <c r="F14" s="123"/>
      <c r="G14" s="138"/>
      <c r="H14" s="123"/>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row>
    <row r="15" spans="1:35">
      <c r="A15" s="123"/>
      <c r="B15" s="136"/>
      <c r="C15" s="136"/>
      <c r="D15" s="123"/>
      <c r="E15" s="123"/>
      <c r="F15" s="123"/>
      <c r="G15" s="138"/>
      <c r="H15" s="123"/>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row>
    <row r="16" spans="1:35">
      <c r="A16" s="123"/>
      <c r="B16" s="136"/>
      <c r="C16" s="136"/>
      <c r="D16" s="123"/>
      <c r="E16" s="123"/>
      <c r="F16" s="123"/>
      <c r="G16" s="138" t="str">
        <f t="shared" ref="G16:G74" si="0">IF(F16&gt;0,E16/F16,"")</f>
        <v/>
      </c>
      <c r="H16" s="123"/>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row>
    <row r="17" spans="1:35">
      <c r="A17" s="123"/>
      <c r="B17" s="136"/>
      <c r="C17" s="136"/>
      <c r="D17" s="123"/>
      <c r="E17" s="123"/>
      <c r="F17" s="123"/>
      <c r="G17" s="138" t="str">
        <f t="shared" si="0"/>
        <v/>
      </c>
      <c r="H17" s="123"/>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row>
    <row r="18" spans="1:35">
      <c r="A18" s="123"/>
      <c r="B18" s="136"/>
      <c r="C18" s="136"/>
      <c r="D18" s="123"/>
      <c r="E18" s="123"/>
      <c r="F18" s="123"/>
      <c r="G18" s="138" t="str">
        <f t="shared" si="0"/>
        <v/>
      </c>
      <c r="H18" s="123"/>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row>
    <row r="19" spans="1:35">
      <c r="A19" s="123"/>
      <c r="B19" s="136"/>
      <c r="C19" s="136"/>
      <c r="D19" s="123"/>
      <c r="E19" s="123"/>
      <c r="F19" s="123"/>
      <c r="G19" s="138" t="str">
        <f t="shared" si="0"/>
        <v/>
      </c>
      <c r="H19" s="123"/>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row>
    <row r="20" spans="1:35">
      <c r="A20" s="123"/>
      <c r="B20" s="136"/>
      <c r="C20" s="136"/>
      <c r="D20" s="123"/>
      <c r="E20" s="123"/>
      <c r="F20" s="123"/>
      <c r="G20" s="138" t="str">
        <f t="shared" si="0"/>
        <v/>
      </c>
      <c r="H20" s="123"/>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row>
    <row r="21" spans="1:35">
      <c r="A21" s="123"/>
      <c r="B21" s="136"/>
      <c r="C21" s="136"/>
      <c r="D21" s="123"/>
      <c r="E21" s="123"/>
      <c r="F21" s="123"/>
      <c r="G21" s="138" t="str">
        <f t="shared" si="0"/>
        <v/>
      </c>
      <c r="H21" s="123"/>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row>
    <row r="22" spans="1:35">
      <c r="A22" s="123"/>
      <c r="B22" s="136"/>
      <c r="C22" s="136"/>
      <c r="D22" s="123"/>
      <c r="E22" s="123"/>
      <c r="F22" s="123"/>
      <c r="G22" s="138" t="str">
        <f t="shared" si="0"/>
        <v/>
      </c>
      <c r="H22" s="123"/>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row>
    <row r="23" spans="1:35">
      <c r="A23" s="123"/>
      <c r="B23" s="136"/>
      <c r="C23" s="136"/>
      <c r="D23" s="123"/>
      <c r="E23" s="123"/>
      <c r="F23" s="123"/>
      <c r="G23" s="138" t="str">
        <f t="shared" si="0"/>
        <v/>
      </c>
      <c r="H23" s="123"/>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row>
    <row r="24" spans="1:35">
      <c r="A24" s="123"/>
      <c r="B24" s="136"/>
      <c r="C24" s="136"/>
      <c r="D24" s="123"/>
      <c r="E24" s="123"/>
      <c r="F24" s="123"/>
      <c r="G24" s="138" t="str">
        <f t="shared" si="0"/>
        <v/>
      </c>
      <c r="H24" s="123"/>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row>
    <row r="25" spans="1:35">
      <c r="A25" s="123"/>
      <c r="B25" s="136"/>
      <c r="C25" s="136"/>
      <c r="D25" s="123"/>
      <c r="E25" s="123"/>
      <c r="F25" s="123"/>
      <c r="G25" s="138" t="str">
        <f t="shared" si="0"/>
        <v/>
      </c>
      <c r="H25" s="123"/>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row>
    <row r="26" spans="1:35">
      <c r="A26" s="123"/>
      <c r="B26" s="136"/>
      <c r="C26" s="136"/>
      <c r="D26" s="123"/>
      <c r="E26" s="123"/>
      <c r="F26" s="123"/>
      <c r="G26" s="138" t="str">
        <f t="shared" si="0"/>
        <v/>
      </c>
      <c r="H26" s="123"/>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c r="A27" s="123"/>
      <c r="B27" s="136"/>
      <c r="C27" s="136"/>
      <c r="D27" s="123"/>
      <c r="E27" s="123"/>
      <c r="F27" s="123"/>
      <c r="G27" s="138" t="str">
        <f t="shared" si="0"/>
        <v/>
      </c>
      <c r="H27" s="123"/>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row>
    <row r="28" spans="1:35">
      <c r="A28" s="123"/>
      <c r="B28" s="136"/>
      <c r="C28" s="136"/>
      <c r="D28" s="123"/>
      <c r="E28" s="123"/>
      <c r="F28" s="123"/>
      <c r="G28" s="138" t="str">
        <f t="shared" si="0"/>
        <v/>
      </c>
      <c r="H28" s="123"/>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row>
    <row r="29" spans="1:35">
      <c r="A29" s="123"/>
      <c r="B29" s="136"/>
      <c r="C29" s="136"/>
      <c r="D29" s="123"/>
      <c r="E29" s="123"/>
      <c r="F29" s="123"/>
      <c r="G29" s="138" t="str">
        <f t="shared" si="0"/>
        <v/>
      </c>
      <c r="H29" s="123"/>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row>
    <row r="30" spans="1:35">
      <c r="A30" s="123"/>
      <c r="B30" s="136"/>
      <c r="C30" s="136"/>
      <c r="D30" s="123"/>
      <c r="E30" s="123"/>
      <c r="F30" s="123"/>
      <c r="G30" s="138" t="str">
        <f t="shared" si="0"/>
        <v/>
      </c>
      <c r="H30" s="123"/>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row>
    <row r="31" spans="1:35">
      <c r="A31" s="123"/>
      <c r="B31" s="136"/>
      <c r="C31" s="136"/>
      <c r="D31" s="123"/>
      <c r="E31" s="123"/>
      <c r="F31" s="123"/>
      <c r="G31" s="138" t="str">
        <f t="shared" si="0"/>
        <v/>
      </c>
      <c r="H31" s="123"/>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row>
    <row r="32" spans="1:35">
      <c r="A32" s="123"/>
      <c r="B32" s="136"/>
      <c r="C32" s="136"/>
      <c r="D32" s="123"/>
      <c r="E32" s="123"/>
      <c r="F32" s="123"/>
      <c r="G32" s="138" t="str">
        <f t="shared" si="0"/>
        <v/>
      </c>
      <c r="H32" s="123"/>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row>
    <row r="33" spans="1:35">
      <c r="A33" s="123"/>
      <c r="B33" s="136"/>
      <c r="C33" s="136"/>
      <c r="D33" s="123"/>
      <c r="E33" s="123"/>
      <c r="F33" s="123"/>
      <c r="G33" s="138" t="str">
        <f t="shared" si="0"/>
        <v/>
      </c>
      <c r="H33" s="123"/>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row>
    <row r="34" spans="1:35">
      <c r="A34" s="123"/>
      <c r="B34" s="136"/>
      <c r="C34" s="136"/>
      <c r="D34" s="123"/>
      <c r="E34" s="123"/>
      <c r="F34" s="123"/>
      <c r="G34" s="138" t="str">
        <f t="shared" si="0"/>
        <v/>
      </c>
      <c r="H34" s="123"/>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c r="A35" s="123"/>
      <c r="B35" s="136"/>
      <c r="C35" s="136"/>
      <c r="D35" s="123"/>
      <c r="E35" s="123"/>
      <c r="F35" s="123"/>
      <c r="G35" s="138" t="str">
        <f t="shared" si="0"/>
        <v/>
      </c>
      <c r="H35" s="123"/>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row>
    <row r="36" spans="1:35">
      <c r="A36" s="123"/>
      <c r="B36" s="136"/>
      <c r="C36" s="136"/>
      <c r="D36" s="123"/>
      <c r="E36" s="123"/>
      <c r="F36" s="123"/>
      <c r="G36" s="138" t="str">
        <f t="shared" si="0"/>
        <v/>
      </c>
      <c r="H36" s="123"/>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row>
    <row r="37" spans="1:35">
      <c r="A37" s="123"/>
      <c r="B37" s="136"/>
      <c r="C37" s="136"/>
      <c r="D37" s="123"/>
      <c r="E37" s="123"/>
      <c r="F37" s="123"/>
      <c r="G37" s="138" t="str">
        <f t="shared" si="0"/>
        <v/>
      </c>
      <c r="H37" s="123"/>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row>
    <row r="38" spans="1:35">
      <c r="A38" s="123"/>
      <c r="B38" s="136"/>
      <c r="C38" s="136"/>
      <c r="D38" s="123"/>
      <c r="E38" s="123"/>
      <c r="F38" s="123"/>
      <c r="G38" s="138" t="str">
        <f t="shared" si="0"/>
        <v/>
      </c>
      <c r="H38" s="123"/>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row>
    <row r="39" spans="1:35">
      <c r="A39" s="123"/>
      <c r="B39" s="136"/>
      <c r="C39" s="136"/>
      <c r="D39" s="123"/>
      <c r="E39" s="123"/>
      <c r="F39" s="123"/>
      <c r="G39" s="138" t="str">
        <f t="shared" si="0"/>
        <v/>
      </c>
      <c r="H39" s="123"/>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row>
    <row r="40" spans="1:35">
      <c r="A40" s="123"/>
      <c r="B40" s="136"/>
      <c r="C40" s="136"/>
      <c r="D40" s="123"/>
      <c r="E40" s="123"/>
      <c r="F40" s="123"/>
      <c r="G40" s="138" t="str">
        <f t="shared" si="0"/>
        <v/>
      </c>
      <c r="H40" s="123"/>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row>
    <row r="41" spans="1:35">
      <c r="A41" s="123"/>
      <c r="B41" s="136"/>
      <c r="C41" s="136"/>
      <c r="D41" s="123"/>
      <c r="E41" s="123"/>
      <c r="F41" s="123"/>
      <c r="G41" s="138" t="str">
        <f t="shared" si="0"/>
        <v/>
      </c>
      <c r="H41" s="123"/>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row>
    <row r="42" spans="1:35">
      <c r="A42" s="123"/>
      <c r="B42" s="136"/>
      <c r="C42" s="136"/>
      <c r="D42" s="123"/>
      <c r="E42" s="123"/>
      <c r="F42" s="123"/>
      <c r="G42" s="138" t="str">
        <f t="shared" si="0"/>
        <v/>
      </c>
      <c r="H42" s="123"/>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row>
    <row r="43" spans="1:35">
      <c r="A43" s="123"/>
      <c r="B43" s="136"/>
      <c r="C43" s="136"/>
      <c r="D43" s="123"/>
      <c r="E43" s="123"/>
      <c r="F43" s="123"/>
      <c r="G43" s="138" t="str">
        <f t="shared" si="0"/>
        <v/>
      </c>
      <c r="H43" s="123"/>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row>
    <row r="44" spans="1:35">
      <c r="A44" s="123"/>
      <c r="B44" s="136"/>
      <c r="C44" s="136"/>
      <c r="D44" s="123"/>
      <c r="E44" s="123"/>
      <c r="F44" s="123"/>
      <c r="G44" s="138" t="str">
        <f t="shared" si="0"/>
        <v/>
      </c>
      <c r="H44" s="123"/>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row>
    <row r="45" spans="1:35">
      <c r="A45" s="123"/>
      <c r="B45" s="136"/>
      <c r="C45" s="136"/>
      <c r="D45" s="123"/>
      <c r="E45" s="123"/>
      <c r="F45" s="123"/>
      <c r="G45" s="138" t="str">
        <f t="shared" si="0"/>
        <v/>
      </c>
      <c r="H45" s="123"/>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row>
    <row r="46" spans="1:35">
      <c r="A46" s="123"/>
      <c r="B46" s="136"/>
      <c r="C46" s="136"/>
      <c r="D46" s="123"/>
      <c r="E46" s="123"/>
      <c r="F46" s="123"/>
      <c r="G46" s="138" t="str">
        <f t="shared" si="0"/>
        <v/>
      </c>
      <c r="H46" s="123"/>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row>
    <row r="47" spans="1:35">
      <c r="A47" s="123"/>
      <c r="B47" s="136"/>
      <c r="C47" s="136"/>
      <c r="D47" s="123"/>
      <c r="E47" s="123"/>
      <c r="F47" s="123"/>
      <c r="G47" s="138" t="str">
        <f t="shared" si="0"/>
        <v/>
      </c>
      <c r="H47" s="123"/>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row>
    <row r="48" spans="1:35">
      <c r="A48" s="123"/>
      <c r="B48" s="136"/>
      <c r="C48" s="136"/>
      <c r="D48" s="123"/>
      <c r="E48" s="123"/>
      <c r="F48" s="123"/>
      <c r="G48" s="138" t="str">
        <f t="shared" si="0"/>
        <v/>
      </c>
      <c r="H48" s="123"/>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row>
    <row r="49" spans="1:35">
      <c r="A49" s="123"/>
      <c r="B49" s="136"/>
      <c r="C49" s="136"/>
      <c r="D49" s="123"/>
      <c r="E49" s="123"/>
      <c r="F49" s="123"/>
      <c r="G49" s="138" t="str">
        <f t="shared" si="0"/>
        <v/>
      </c>
      <c r="H49" s="123"/>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row>
    <row r="50" spans="1:35">
      <c r="A50" s="123"/>
      <c r="B50" s="136"/>
      <c r="C50" s="136"/>
      <c r="D50" s="123"/>
      <c r="E50" s="123"/>
      <c r="F50" s="123"/>
      <c r="G50" s="138" t="str">
        <f t="shared" si="0"/>
        <v/>
      </c>
      <c r="H50" s="123"/>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row>
    <row r="51" spans="1:35">
      <c r="A51" s="123"/>
      <c r="B51" s="136"/>
      <c r="C51" s="136"/>
      <c r="D51" s="123"/>
      <c r="E51" s="123"/>
      <c r="F51" s="123"/>
      <c r="G51" s="138" t="str">
        <f t="shared" si="0"/>
        <v/>
      </c>
      <c r="H51" s="123"/>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row>
    <row r="52" spans="1:35">
      <c r="A52" s="123"/>
      <c r="B52" s="136"/>
      <c r="C52" s="136"/>
      <c r="D52" s="123"/>
      <c r="E52" s="123"/>
      <c r="F52" s="123"/>
      <c r="G52" s="138" t="str">
        <f t="shared" si="0"/>
        <v/>
      </c>
      <c r="H52" s="123"/>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row>
    <row r="53" spans="1:35">
      <c r="A53" s="123"/>
      <c r="B53" s="136"/>
      <c r="C53" s="136"/>
      <c r="D53" s="123"/>
      <c r="E53" s="123"/>
      <c r="F53" s="123"/>
      <c r="G53" s="138" t="str">
        <f t="shared" si="0"/>
        <v/>
      </c>
      <c r="H53" s="123"/>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row>
    <row r="54" spans="1:35">
      <c r="A54" s="123"/>
      <c r="B54" s="136"/>
      <c r="C54" s="136"/>
      <c r="D54" s="123"/>
      <c r="E54" s="123"/>
      <c r="F54" s="123"/>
      <c r="G54" s="138" t="str">
        <f t="shared" si="0"/>
        <v/>
      </c>
      <c r="H54" s="123"/>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row>
    <row r="55" spans="1:35">
      <c r="A55" s="123"/>
      <c r="B55" s="136"/>
      <c r="C55" s="136"/>
      <c r="D55" s="123"/>
      <c r="E55" s="123"/>
      <c r="F55" s="123"/>
      <c r="G55" s="138" t="str">
        <f t="shared" si="0"/>
        <v/>
      </c>
      <c r="H55" s="123"/>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row>
    <row r="56" spans="1:35">
      <c r="A56" s="123"/>
      <c r="B56" s="136"/>
      <c r="C56" s="136"/>
      <c r="D56" s="123"/>
      <c r="E56" s="123"/>
      <c r="F56" s="123"/>
      <c r="G56" s="138" t="str">
        <f t="shared" si="0"/>
        <v/>
      </c>
      <c r="H56" s="123"/>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row>
    <row r="57" spans="1:35">
      <c r="A57" s="123"/>
      <c r="B57" s="136"/>
      <c r="C57" s="136"/>
      <c r="D57" s="123"/>
      <c r="E57" s="123"/>
      <c r="F57" s="123"/>
      <c r="G57" s="138" t="str">
        <f t="shared" si="0"/>
        <v/>
      </c>
      <c r="H57" s="123"/>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row>
    <row r="58" spans="1:35">
      <c r="A58" s="123"/>
      <c r="B58" s="136"/>
      <c r="C58" s="136"/>
      <c r="D58" s="123"/>
      <c r="E58" s="123"/>
      <c r="F58" s="123"/>
      <c r="G58" s="138" t="str">
        <f t="shared" si="0"/>
        <v/>
      </c>
      <c r="H58" s="123"/>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row>
    <row r="59" spans="1:35">
      <c r="A59" s="123"/>
      <c r="B59" s="136"/>
      <c r="C59" s="136"/>
      <c r="D59" s="123"/>
      <c r="E59" s="123"/>
      <c r="F59" s="123"/>
      <c r="G59" s="138" t="str">
        <f t="shared" si="0"/>
        <v/>
      </c>
      <c r="H59" s="123"/>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row>
    <row r="60" spans="1:35">
      <c r="A60" s="123"/>
      <c r="B60" s="136"/>
      <c r="C60" s="136"/>
      <c r="D60" s="123"/>
      <c r="E60" s="123"/>
      <c r="F60" s="123"/>
      <c r="G60" s="138" t="str">
        <f t="shared" si="0"/>
        <v/>
      </c>
      <c r="H60" s="123"/>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row>
    <row r="61" spans="1:35">
      <c r="A61" s="123"/>
      <c r="B61" s="136"/>
      <c r="C61" s="136"/>
      <c r="D61" s="123"/>
      <c r="E61" s="123"/>
      <c r="F61" s="123"/>
      <c r="G61" s="138" t="str">
        <f t="shared" si="0"/>
        <v/>
      </c>
      <c r="H61" s="123"/>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row>
    <row r="62" spans="1:35">
      <c r="A62" s="123"/>
      <c r="B62" s="136"/>
      <c r="C62" s="136"/>
      <c r="D62" s="123"/>
      <c r="E62" s="123"/>
      <c r="F62" s="123"/>
      <c r="G62" s="138" t="str">
        <f t="shared" si="0"/>
        <v/>
      </c>
      <c r="H62" s="123"/>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row>
    <row r="63" spans="1:35">
      <c r="A63" s="123"/>
      <c r="B63" s="136"/>
      <c r="C63" s="136"/>
      <c r="D63" s="123"/>
      <c r="E63" s="123"/>
      <c r="F63" s="123"/>
      <c r="G63" s="138" t="str">
        <f t="shared" si="0"/>
        <v/>
      </c>
      <c r="H63" s="123"/>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row>
    <row r="64" spans="1:35">
      <c r="A64" s="123"/>
      <c r="B64" s="136"/>
      <c r="C64" s="136"/>
      <c r="D64" s="123"/>
      <c r="E64" s="123"/>
      <c r="F64" s="123"/>
      <c r="G64" s="138" t="str">
        <f t="shared" si="0"/>
        <v/>
      </c>
      <c r="H64" s="123"/>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row>
    <row r="65" spans="1:35">
      <c r="A65" s="123"/>
      <c r="B65" s="136"/>
      <c r="C65" s="136"/>
      <c r="D65" s="123"/>
      <c r="E65" s="123"/>
      <c r="F65" s="123"/>
      <c r="G65" s="138" t="str">
        <f t="shared" si="0"/>
        <v/>
      </c>
      <c r="H65" s="123"/>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row>
    <row r="66" spans="1:35">
      <c r="A66" s="123"/>
      <c r="B66" s="136"/>
      <c r="C66" s="136"/>
      <c r="D66" s="123"/>
      <c r="E66" s="123"/>
      <c r="F66" s="123"/>
      <c r="G66" s="138" t="str">
        <f t="shared" si="0"/>
        <v/>
      </c>
      <c r="H66" s="123"/>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row>
    <row r="67" spans="1:35">
      <c r="A67" s="123"/>
      <c r="B67" s="136"/>
      <c r="C67" s="136"/>
      <c r="D67" s="123"/>
      <c r="E67" s="123"/>
      <c r="F67" s="123"/>
      <c r="G67" s="138" t="str">
        <f t="shared" si="0"/>
        <v/>
      </c>
      <c r="H67" s="123"/>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row>
    <row r="68" spans="1:35">
      <c r="A68" s="123"/>
      <c r="B68" s="136"/>
      <c r="C68" s="136"/>
      <c r="D68" s="123"/>
      <c r="E68" s="123"/>
      <c r="F68" s="123"/>
      <c r="G68" s="138" t="str">
        <f t="shared" si="0"/>
        <v/>
      </c>
      <c r="H68" s="123"/>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row>
    <row r="69" spans="1:35">
      <c r="A69" s="123"/>
      <c r="B69" s="136"/>
      <c r="C69" s="136"/>
      <c r="D69" s="123"/>
      <c r="E69" s="123"/>
      <c r="F69" s="123"/>
      <c r="G69" s="138" t="str">
        <f t="shared" si="0"/>
        <v/>
      </c>
      <c r="H69" s="123"/>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row>
    <row r="70" spans="1:35">
      <c r="A70" s="123"/>
      <c r="B70" s="136"/>
      <c r="C70" s="136"/>
      <c r="D70" s="123"/>
      <c r="E70" s="123"/>
      <c r="F70" s="123"/>
      <c r="G70" s="138" t="str">
        <f t="shared" si="0"/>
        <v/>
      </c>
      <c r="H70" s="123"/>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row>
    <row r="71" spans="1:35">
      <c r="A71" s="123"/>
      <c r="B71" s="136"/>
      <c r="C71" s="136"/>
      <c r="D71" s="123"/>
      <c r="E71" s="123"/>
      <c r="F71" s="123"/>
      <c r="G71" s="138" t="str">
        <f t="shared" si="0"/>
        <v/>
      </c>
      <c r="H71" s="123"/>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row>
    <row r="72" spans="1:35">
      <c r="A72" s="123"/>
      <c r="B72" s="136"/>
      <c r="C72" s="136"/>
      <c r="D72" s="123"/>
      <c r="E72" s="123"/>
      <c r="F72" s="123"/>
      <c r="G72" s="138" t="str">
        <f t="shared" si="0"/>
        <v/>
      </c>
      <c r="H72" s="123"/>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row>
    <row r="73" spans="1:35">
      <c r="A73" s="123"/>
      <c r="B73" s="136"/>
      <c r="C73" s="136"/>
      <c r="D73" s="123"/>
      <c r="E73" s="123"/>
      <c r="F73" s="123"/>
      <c r="G73" s="138" t="str">
        <f t="shared" si="0"/>
        <v/>
      </c>
      <c r="H73" s="123"/>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row>
    <row r="74" spans="1:35">
      <c r="A74" s="123"/>
      <c r="B74" s="136"/>
      <c r="C74" s="136"/>
      <c r="D74" s="123"/>
      <c r="E74" s="123"/>
      <c r="F74" s="123"/>
      <c r="G74" s="138" t="str">
        <f t="shared" si="0"/>
        <v/>
      </c>
      <c r="H74" s="123"/>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row>
    <row r="75" spans="1:35">
      <c r="A75" s="123"/>
      <c r="B75" s="136"/>
      <c r="C75" s="136"/>
      <c r="D75" s="123"/>
      <c r="E75" s="123"/>
      <c r="F75" s="123"/>
      <c r="G75" s="138" t="str">
        <f t="shared" ref="G75:G138" si="1">IF(F75&gt;0,E75/F75,"")</f>
        <v/>
      </c>
      <c r="H75" s="123"/>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row>
    <row r="76" spans="1:35">
      <c r="A76" s="123"/>
      <c r="B76" s="136"/>
      <c r="C76" s="136"/>
      <c r="D76" s="123"/>
      <c r="E76" s="123"/>
      <c r="F76" s="123"/>
      <c r="G76" s="138" t="str">
        <f t="shared" si="1"/>
        <v/>
      </c>
      <c r="H76" s="123"/>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row>
    <row r="77" spans="1:35">
      <c r="A77" s="123"/>
      <c r="B77" s="136"/>
      <c r="C77" s="136"/>
      <c r="D77" s="123"/>
      <c r="E77" s="123"/>
      <c r="F77" s="123"/>
      <c r="G77" s="138" t="str">
        <f t="shared" si="1"/>
        <v/>
      </c>
      <c r="H77" s="123"/>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row>
    <row r="78" spans="1:35">
      <c r="A78" s="123"/>
      <c r="B78" s="136"/>
      <c r="C78" s="136"/>
      <c r="D78" s="123"/>
      <c r="E78" s="123"/>
      <c r="F78" s="123"/>
      <c r="G78" s="138" t="str">
        <f t="shared" si="1"/>
        <v/>
      </c>
      <c r="H78" s="123"/>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row>
    <row r="79" spans="1:35">
      <c r="A79" s="123"/>
      <c r="B79" s="136"/>
      <c r="C79" s="136"/>
      <c r="D79" s="123"/>
      <c r="E79" s="123"/>
      <c r="F79" s="123"/>
      <c r="G79" s="138" t="str">
        <f t="shared" si="1"/>
        <v/>
      </c>
      <c r="H79" s="123"/>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row>
    <row r="80" spans="1:35">
      <c r="A80" s="123"/>
      <c r="B80" s="136"/>
      <c r="C80" s="136"/>
      <c r="D80" s="123"/>
      <c r="E80" s="123"/>
      <c r="F80" s="123"/>
      <c r="G80" s="138" t="str">
        <f t="shared" si="1"/>
        <v/>
      </c>
      <c r="H80" s="123"/>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row>
    <row r="81" spans="1:35">
      <c r="A81" s="123"/>
      <c r="B81" s="136"/>
      <c r="C81" s="136"/>
      <c r="D81" s="123"/>
      <c r="E81" s="123"/>
      <c r="F81" s="123"/>
      <c r="G81" s="138" t="str">
        <f t="shared" si="1"/>
        <v/>
      </c>
      <c r="H81" s="123"/>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row>
    <row r="82" spans="1:35">
      <c r="A82" s="123"/>
      <c r="B82" s="123"/>
      <c r="C82" s="136"/>
      <c r="D82" s="123"/>
      <c r="E82" s="123"/>
      <c r="F82" s="123"/>
      <c r="G82" s="138" t="str">
        <f t="shared" si="1"/>
        <v/>
      </c>
      <c r="H82" s="123"/>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row>
    <row r="83" spans="1:35">
      <c r="A83" s="123"/>
      <c r="B83" s="123"/>
      <c r="C83" s="136"/>
      <c r="D83" s="123"/>
      <c r="E83" s="123"/>
      <c r="F83" s="123"/>
      <c r="G83" s="138" t="str">
        <f t="shared" si="1"/>
        <v/>
      </c>
      <c r="H83" s="123"/>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row>
    <row r="84" spans="1:35">
      <c r="A84" s="123"/>
      <c r="B84" s="123"/>
      <c r="C84" s="136"/>
      <c r="D84" s="123"/>
      <c r="E84" s="123"/>
      <c r="F84" s="123"/>
      <c r="G84" s="138" t="str">
        <f t="shared" si="1"/>
        <v/>
      </c>
      <c r="H84" s="123"/>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row>
    <row r="85" spans="1:35">
      <c r="A85" s="123"/>
      <c r="B85" s="123"/>
      <c r="C85" s="136"/>
      <c r="D85" s="123"/>
      <c r="E85" s="123"/>
      <c r="F85" s="123"/>
      <c r="G85" s="138" t="str">
        <f t="shared" si="1"/>
        <v/>
      </c>
      <c r="H85" s="123"/>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row>
    <row r="86" spans="1:35">
      <c r="A86" s="123"/>
      <c r="B86" s="123"/>
      <c r="C86" s="136"/>
      <c r="D86" s="123"/>
      <c r="E86" s="123"/>
      <c r="F86" s="123"/>
      <c r="G86" s="138" t="str">
        <f t="shared" si="1"/>
        <v/>
      </c>
      <c r="H86" s="123"/>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row>
    <row r="87" spans="1:35">
      <c r="A87" s="123"/>
      <c r="B87" s="123"/>
      <c r="C87" s="136"/>
      <c r="D87" s="123"/>
      <c r="E87" s="123"/>
      <c r="F87" s="123"/>
      <c r="G87" s="138" t="str">
        <f t="shared" si="1"/>
        <v/>
      </c>
      <c r="H87" s="123"/>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row>
    <row r="88" spans="1:35">
      <c r="A88" s="123"/>
      <c r="B88" s="123"/>
      <c r="C88" s="136"/>
      <c r="D88" s="123"/>
      <c r="E88" s="123"/>
      <c r="F88" s="123"/>
      <c r="G88" s="138" t="str">
        <f t="shared" si="1"/>
        <v/>
      </c>
      <c r="H88" s="123"/>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row>
    <row r="89" spans="1:35">
      <c r="A89" s="123"/>
      <c r="B89" s="123"/>
      <c r="C89" s="136"/>
      <c r="D89" s="123"/>
      <c r="E89" s="123"/>
      <c r="F89" s="123"/>
      <c r="G89" s="138" t="str">
        <f t="shared" si="1"/>
        <v/>
      </c>
      <c r="H89" s="123"/>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row>
    <row r="90" spans="1:35">
      <c r="A90" s="123"/>
      <c r="B90" s="123"/>
      <c r="C90" s="136"/>
      <c r="D90" s="123"/>
      <c r="E90" s="123"/>
      <c r="F90" s="123"/>
      <c r="G90" s="138" t="str">
        <f t="shared" si="1"/>
        <v/>
      </c>
      <c r="H90" s="123"/>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row>
    <row r="91" spans="1:35">
      <c r="A91" s="123"/>
      <c r="B91" s="123"/>
      <c r="C91" s="136"/>
      <c r="D91" s="123"/>
      <c r="E91" s="123"/>
      <c r="F91" s="123"/>
      <c r="G91" s="138" t="str">
        <f t="shared" si="1"/>
        <v/>
      </c>
      <c r="H91" s="123"/>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row>
    <row r="92" spans="1:35">
      <c r="A92" s="123"/>
      <c r="B92" s="123"/>
      <c r="C92" s="136"/>
      <c r="D92" s="123"/>
      <c r="E92" s="123"/>
      <c r="F92" s="123"/>
      <c r="G92" s="138" t="str">
        <f t="shared" si="1"/>
        <v/>
      </c>
      <c r="H92" s="123"/>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row>
    <row r="93" spans="1:35">
      <c r="A93" s="123"/>
      <c r="B93" s="123"/>
      <c r="C93" s="136"/>
      <c r="D93" s="123"/>
      <c r="E93" s="123"/>
      <c r="F93" s="123"/>
      <c r="G93" s="138" t="str">
        <f t="shared" si="1"/>
        <v/>
      </c>
      <c r="H93" s="123"/>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row>
    <row r="94" spans="1:35">
      <c r="A94" s="123"/>
      <c r="B94" s="123"/>
      <c r="C94" s="136"/>
      <c r="D94" s="123"/>
      <c r="E94" s="123"/>
      <c r="F94" s="123"/>
      <c r="G94" s="138" t="str">
        <f t="shared" si="1"/>
        <v/>
      </c>
      <c r="H94" s="123"/>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row>
    <row r="95" spans="1:35">
      <c r="A95" s="123"/>
      <c r="B95" s="123"/>
      <c r="C95" s="136"/>
      <c r="D95" s="123"/>
      <c r="E95" s="123"/>
      <c r="F95" s="123"/>
      <c r="G95" s="138" t="str">
        <f t="shared" si="1"/>
        <v/>
      </c>
      <c r="H95" s="123"/>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row>
    <row r="96" spans="1:35">
      <c r="A96" s="123"/>
      <c r="B96" s="123"/>
      <c r="C96" s="136"/>
      <c r="D96" s="123"/>
      <c r="E96" s="123"/>
      <c r="F96" s="123"/>
      <c r="G96" s="138" t="str">
        <f t="shared" si="1"/>
        <v/>
      </c>
      <c r="H96" s="123"/>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row>
    <row r="97" spans="1:35">
      <c r="A97" s="123"/>
      <c r="B97" s="123"/>
      <c r="C97" s="136"/>
      <c r="D97" s="123"/>
      <c r="E97" s="123"/>
      <c r="F97" s="123"/>
      <c r="G97" s="138" t="str">
        <f t="shared" si="1"/>
        <v/>
      </c>
      <c r="H97" s="123"/>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row>
    <row r="98" spans="1:35">
      <c r="A98" s="123"/>
      <c r="B98" s="123"/>
      <c r="C98" s="136"/>
      <c r="D98" s="123"/>
      <c r="E98" s="123"/>
      <c r="F98" s="123"/>
      <c r="G98" s="138" t="str">
        <f t="shared" si="1"/>
        <v/>
      </c>
      <c r="H98" s="123"/>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row>
    <row r="99" spans="1:35">
      <c r="A99" s="123"/>
      <c r="B99" s="123"/>
      <c r="C99" s="136"/>
      <c r="D99" s="123"/>
      <c r="E99" s="123"/>
      <c r="F99" s="123"/>
      <c r="G99" s="138" t="str">
        <f t="shared" si="1"/>
        <v/>
      </c>
      <c r="H99" s="123"/>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row>
    <row r="100" spans="1:35">
      <c r="A100" s="123"/>
      <c r="B100" s="123"/>
      <c r="C100" s="136"/>
      <c r="D100" s="123"/>
      <c r="E100" s="123"/>
      <c r="F100" s="123"/>
      <c r="G100" s="138" t="str">
        <f t="shared" si="1"/>
        <v/>
      </c>
      <c r="H100" s="123"/>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row>
    <row r="101" spans="1:35">
      <c r="A101" s="123"/>
      <c r="B101" s="123"/>
      <c r="C101" s="136"/>
      <c r="D101" s="123"/>
      <c r="E101" s="123"/>
      <c r="F101" s="123"/>
      <c r="G101" s="138" t="str">
        <f t="shared" si="1"/>
        <v/>
      </c>
      <c r="H101" s="123"/>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row>
    <row r="102" spans="1:35">
      <c r="A102" s="123"/>
      <c r="B102" s="123"/>
      <c r="C102" s="136"/>
      <c r="D102" s="123"/>
      <c r="E102" s="123"/>
      <c r="F102" s="123"/>
      <c r="G102" s="138" t="str">
        <f t="shared" si="1"/>
        <v/>
      </c>
      <c r="H102" s="123"/>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row>
    <row r="103" spans="1:35">
      <c r="A103" s="123"/>
      <c r="B103" s="123"/>
      <c r="C103" s="136"/>
      <c r="D103" s="123"/>
      <c r="E103" s="123"/>
      <c r="F103" s="123"/>
      <c r="G103" s="138" t="str">
        <f t="shared" si="1"/>
        <v/>
      </c>
      <c r="H103" s="123"/>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row>
    <row r="104" spans="1:35">
      <c r="A104" s="123"/>
      <c r="B104" s="123"/>
      <c r="C104" s="136"/>
      <c r="D104" s="123"/>
      <c r="E104" s="123"/>
      <c r="F104" s="123"/>
      <c r="G104" s="138" t="str">
        <f t="shared" si="1"/>
        <v/>
      </c>
      <c r="H104" s="123"/>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row>
    <row r="105" spans="1:35">
      <c r="A105" s="123"/>
      <c r="B105" s="123"/>
      <c r="C105" s="136"/>
      <c r="D105" s="123"/>
      <c r="E105" s="123"/>
      <c r="F105" s="123"/>
      <c r="G105" s="138" t="str">
        <f t="shared" si="1"/>
        <v/>
      </c>
      <c r="H105" s="123"/>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row>
    <row r="106" spans="1:35">
      <c r="A106" s="123"/>
      <c r="B106" s="123"/>
      <c r="C106" s="136"/>
      <c r="D106" s="123"/>
      <c r="E106" s="123"/>
      <c r="F106" s="123"/>
      <c r="G106" s="138" t="str">
        <f t="shared" si="1"/>
        <v/>
      </c>
      <c r="H106" s="123"/>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row>
    <row r="107" spans="1:35">
      <c r="A107" s="123"/>
      <c r="B107" s="123"/>
      <c r="C107" s="136"/>
      <c r="D107" s="123"/>
      <c r="E107" s="123"/>
      <c r="F107" s="123"/>
      <c r="G107" s="138" t="str">
        <f t="shared" si="1"/>
        <v/>
      </c>
      <c r="H107" s="123"/>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row>
    <row r="108" spans="1:35">
      <c r="A108" s="123"/>
      <c r="B108" s="123"/>
      <c r="C108" s="136"/>
      <c r="D108" s="123"/>
      <c r="E108" s="123"/>
      <c r="F108" s="123"/>
      <c r="G108" s="138" t="str">
        <f t="shared" si="1"/>
        <v/>
      </c>
      <c r="H108" s="123"/>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row>
    <row r="109" spans="1:35">
      <c r="A109" s="123"/>
      <c r="B109" s="123"/>
      <c r="C109" s="136"/>
      <c r="D109" s="123"/>
      <c r="E109" s="123"/>
      <c r="F109" s="123"/>
      <c r="G109" s="138" t="str">
        <f t="shared" si="1"/>
        <v/>
      </c>
      <c r="H109" s="123"/>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row>
    <row r="110" spans="1:35">
      <c r="A110" s="123"/>
      <c r="B110" s="123"/>
      <c r="C110" s="136"/>
      <c r="D110" s="123"/>
      <c r="E110" s="123"/>
      <c r="F110" s="123"/>
      <c r="G110" s="138" t="str">
        <f t="shared" si="1"/>
        <v/>
      </c>
      <c r="H110" s="123"/>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row>
    <row r="111" spans="1:35">
      <c r="A111" s="123"/>
      <c r="B111" s="123"/>
      <c r="C111" s="136"/>
      <c r="D111" s="123"/>
      <c r="E111" s="123"/>
      <c r="F111" s="123"/>
      <c r="G111" s="138" t="str">
        <f t="shared" si="1"/>
        <v/>
      </c>
      <c r="H111" s="123"/>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row>
    <row r="112" spans="1:35">
      <c r="A112" s="123"/>
      <c r="B112" s="123"/>
      <c r="C112" s="136"/>
      <c r="D112" s="123"/>
      <c r="E112" s="123"/>
      <c r="F112" s="123"/>
      <c r="G112" s="138" t="str">
        <f t="shared" si="1"/>
        <v/>
      </c>
      <c r="H112" s="123"/>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row>
    <row r="113" spans="1:35">
      <c r="A113" s="123"/>
      <c r="B113" s="123"/>
      <c r="C113" s="136"/>
      <c r="D113" s="123"/>
      <c r="E113" s="123"/>
      <c r="F113" s="123"/>
      <c r="G113" s="138" t="str">
        <f t="shared" si="1"/>
        <v/>
      </c>
      <c r="H113" s="123"/>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row>
    <row r="114" spans="1:35">
      <c r="A114" s="123"/>
      <c r="B114" s="123"/>
      <c r="C114" s="136"/>
      <c r="D114" s="123"/>
      <c r="E114" s="123"/>
      <c r="F114" s="123"/>
      <c r="G114" s="138" t="str">
        <f t="shared" si="1"/>
        <v/>
      </c>
      <c r="H114" s="123"/>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row>
    <row r="115" spans="1:35">
      <c r="A115" s="123"/>
      <c r="B115" s="123"/>
      <c r="C115" s="136"/>
      <c r="D115" s="123"/>
      <c r="E115" s="123"/>
      <c r="F115" s="123"/>
      <c r="G115" s="138" t="str">
        <f t="shared" si="1"/>
        <v/>
      </c>
      <c r="H115" s="123"/>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row>
    <row r="116" spans="1:35">
      <c r="A116" s="123"/>
      <c r="B116" s="123"/>
      <c r="C116" s="136"/>
      <c r="D116" s="123"/>
      <c r="E116" s="123"/>
      <c r="F116" s="123"/>
      <c r="G116" s="138" t="str">
        <f t="shared" si="1"/>
        <v/>
      </c>
      <c r="H116" s="123"/>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row>
    <row r="117" spans="1:35">
      <c r="A117" s="123"/>
      <c r="B117" s="123"/>
      <c r="C117" s="136"/>
      <c r="D117" s="123"/>
      <c r="E117" s="123"/>
      <c r="F117" s="123"/>
      <c r="G117" s="138" t="str">
        <f t="shared" si="1"/>
        <v/>
      </c>
      <c r="H117" s="123"/>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row>
    <row r="118" spans="1:35">
      <c r="A118" s="123"/>
      <c r="B118" s="123"/>
      <c r="C118" s="136"/>
      <c r="D118" s="123"/>
      <c r="E118" s="123"/>
      <c r="F118" s="123"/>
      <c r="G118" s="138" t="str">
        <f t="shared" si="1"/>
        <v/>
      </c>
      <c r="H118" s="123"/>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row>
    <row r="119" spans="1:35">
      <c r="A119" s="123"/>
      <c r="B119" s="123"/>
      <c r="C119" s="136"/>
      <c r="D119" s="123"/>
      <c r="E119" s="123"/>
      <c r="F119" s="123"/>
      <c r="G119" s="138" t="str">
        <f t="shared" si="1"/>
        <v/>
      </c>
      <c r="H119" s="123"/>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row>
    <row r="120" spans="1:35">
      <c r="A120" s="123"/>
      <c r="B120" s="123"/>
      <c r="C120" s="136"/>
      <c r="D120" s="123"/>
      <c r="E120" s="123"/>
      <c r="F120" s="123"/>
      <c r="G120" s="138" t="str">
        <f t="shared" si="1"/>
        <v/>
      </c>
      <c r="H120" s="123"/>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row>
    <row r="121" spans="1:35">
      <c r="A121" s="123"/>
      <c r="B121" s="123"/>
      <c r="C121" s="136"/>
      <c r="D121" s="123"/>
      <c r="E121" s="123"/>
      <c r="F121" s="123"/>
      <c r="G121" s="138" t="str">
        <f t="shared" si="1"/>
        <v/>
      </c>
      <c r="H121" s="123"/>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row>
    <row r="122" spans="1:35">
      <c r="A122" s="123"/>
      <c r="B122" s="123"/>
      <c r="C122" s="136"/>
      <c r="D122" s="123"/>
      <c r="E122" s="123"/>
      <c r="F122" s="123"/>
      <c r="G122" s="138" t="str">
        <f t="shared" si="1"/>
        <v/>
      </c>
      <c r="H122" s="123"/>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row>
    <row r="123" spans="1:35">
      <c r="A123" s="123"/>
      <c r="B123" s="123"/>
      <c r="C123" s="136"/>
      <c r="D123" s="123"/>
      <c r="E123" s="123"/>
      <c r="F123" s="123"/>
      <c r="G123" s="138" t="str">
        <f t="shared" si="1"/>
        <v/>
      </c>
      <c r="H123" s="123"/>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row>
    <row r="124" spans="1:35">
      <c r="A124" s="123"/>
      <c r="B124" s="123"/>
      <c r="C124" s="136"/>
      <c r="D124" s="123"/>
      <c r="E124" s="123"/>
      <c r="F124" s="123"/>
      <c r="G124" s="138" t="str">
        <f t="shared" si="1"/>
        <v/>
      </c>
      <c r="H124" s="123"/>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row>
    <row r="125" spans="1:35">
      <c r="A125" s="123"/>
      <c r="B125" s="123"/>
      <c r="C125" s="136"/>
      <c r="D125" s="123"/>
      <c r="E125" s="123"/>
      <c r="F125" s="123"/>
      <c r="G125" s="138" t="str">
        <f t="shared" si="1"/>
        <v/>
      </c>
      <c r="H125" s="123"/>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row>
    <row r="126" spans="1:35">
      <c r="A126" s="123"/>
      <c r="B126" s="123"/>
      <c r="C126" s="136"/>
      <c r="D126" s="123"/>
      <c r="E126" s="123"/>
      <c r="F126" s="123"/>
      <c r="G126" s="138" t="str">
        <f t="shared" si="1"/>
        <v/>
      </c>
      <c r="H126" s="123"/>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row>
    <row r="127" spans="1:35">
      <c r="A127" s="123"/>
      <c r="B127" s="123"/>
      <c r="C127" s="136"/>
      <c r="D127" s="123"/>
      <c r="E127" s="123"/>
      <c r="F127" s="123"/>
      <c r="G127" s="138" t="str">
        <f t="shared" si="1"/>
        <v/>
      </c>
      <c r="H127" s="123"/>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row>
    <row r="128" spans="1:35">
      <c r="A128" s="123"/>
      <c r="B128" s="123"/>
      <c r="C128" s="136"/>
      <c r="D128" s="123"/>
      <c r="E128" s="123"/>
      <c r="F128" s="123"/>
      <c r="G128" s="138" t="str">
        <f t="shared" si="1"/>
        <v/>
      </c>
      <c r="H128" s="123"/>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row>
    <row r="129" spans="1:35">
      <c r="A129" s="123"/>
      <c r="B129" s="123"/>
      <c r="C129" s="136"/>
      <c r="D129" s="123"/>
      <c r="E129" s="123"/>
      <c r="F129" s="123"/>
      <c r="G129" s="138" t="str">
        <f t="shared" si="1"/>
        <v/>
      </c>
      <c r="H129" s="123"/>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row>
    <row r="130" spans="1:35">
      <c r="A130" s="123"/>
      <c r="B130" s="123"/>
      <c r="C130" s="136"/>
      <c r="D130" s="123"/>
      <c r="E130" s="123"/>
      <c r="F130" s="123"/>
      <c r="G130" s="138" t="str">
        <f t="shared" si="1"/>
        <v/>
      </c>
      <c r="H130" s="123"/>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row>
    <row r="131" spans="1:35">
      <c r="A131" s="123"/>
      <c r="B131" s="123"/>
      <c r="C131" s="136"/>
      <c r="D131" s="123"/>
      <c r="E131" s="123"/>
      <c r="F131" s="123"/>
      <c r="G131" s="138" t="str">
        <f t="shared" si="1"/>
        <v/>
      </c>
      <c r="H131" s="123"/>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row>
    <row r="132" spans="1:35">
      <c r="A132" s="123"/>
      <c r="B132" s="123"/>
      <c r="C132" s="136"/>
      <c r="D132" s="123"/>
      <c r="E132" s="123"/>
      <c r="F132" s="123"/>
      <c r="G132" s="138" t="str">
        <f t="shared" si="1"/>
        <v/>
      </c>
      <c r="H132" s="123"/>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row>
    <row r="133" spans="1:35">
      <c r="A133" s="123"/>
      <c r="B133" s="123"/>
      <c r="C133" s="136"/>
      <c r="D133" s="123"/>
      <c r="E133" s="123"/>
      <c r="F133" s="123"/>
      <c r="G133" s="138" t="str">
        <f t="shared" si="1"/>
        <v/>
      </c>
      <c r="H133" s="123"/>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row>
    <row r="134" spans="1:35">
      <c r="A134" s="123"/>
      <c r="B134" s="123"/>
      <c r="C134" s="136"/>
      <c r="D134" s="123"/>
      <c r="E134" s="123"/>
      <c r="F134" s="123"/>
      <c r="G134" s="138" t="str">
        <f t="shared" si="1"/>
        <v/>
      </c>
      <c r="H134" s="123"/>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row>
    <row r="135" spans="1:35">
      <c r="A135" s="123"/>
      <c r="B135" s="123"/>
      <c r="C135" s="136"/>
      <c r="D135" s="123"/>
      <c r="E135" s="123"/>
      <c r="F135" s="123"/>
      <c r="G135" s="138" t="str">
        <f t="shared" si="1"/>
        <v/>
      </c>
      <c r="H135" s="123"/>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row>
    <row r="136" spans="1:35">
      <c r="A136" s="123"/>
      <c r="B136" s="123"/>
      <c r="C136" s="136"/>
      <c r="D136" s="123"/>
      <c r="E136" s="123"/>
      <c r="F136" s="123"/>
      <c r="G136" s="138" t="str">
        <f t="shared" si="1"/>
        <v/>
      </c>
      <c r="H136" s="123"/>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row>
    <row r="137" spans="1:35">
      <c r="A137" s="123"/>
      <c r="B137" s="123"/>
      <c r="C137" s="136"/>
      <c r="D137" s="123"/>
      <c r="E137" s="123"/>
      <c r="F137" s="123"/>
      <c r="G137" s="138" t="str">
        <f t="shared" si="1"/>
        <v/>
      </c>
      <c r="H137" s="123"/>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row>
    <row r="138" spans="1:35">
      <c r="A138" s="123"/>
      <c r="B138" s="123"/>
      <c r="C138" s="136"/>
      <c r="D138" s="123"/>
      <c r="E138" s="123"/>
      <c r="F138" s="123"/>
      <c r="G138" s="138" t="str">
        <f t="shared" si="1"/>
        <v/>
      </c>
      <c r="H138" s="123"/>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row>
    <row r="139" spans="1:35">
      <c r="A139" s="123"/>
      <c r="B139" s="123"/>
      <c r="C139" s="136"/>
      <c r="D139" s="123"/>
      <c r="E139" s="123"/>
      <c r="F139" s="123"/>
      <c r="G139" s="138" t="str">
        <f t="shared" ref="G139:G202" si="2">IF(F139&gt;0,E139/F139,"")</f>
        <v/>
      </c>
      <c r="H139" s="123"/>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row>
    <row r="140" spans="1:35">
      <c r="A140" s="123"/>
      <c r="B140" s="123"/>
      <c r="C140" s="136"/>
      <c r="D140" s="123"/>
      <c r="E140" s="123"/>
      <c r="F140" s="123"/>
      <c r="G140" s="138" t="str">
        <f t="shared" si="2"/>
        <v/>
      </c>
      <c r="H140" s="123"/>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row>
    <row r="141" spans="1:35">
      <c r="A141" s="123"/>
      <c r="B141" s="123"/>
      <c r="C141" s="136"/>
      <c r="D141" s="123"/>
      <c r="E141" s="123"/>
      <c r="F141" s="123"/>
      <c r="G141" s="138" t="str">
        <f t="shared" si="2"/>
        <v/>
      </c>
      <c r="H141" s="123"/>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row>
    <row r="142" spans="1:35">
      <c r="A142" s="123"/>
      <c r="B142" s="123"/>
      <c r="C142" s="136"/>
      <c r="D142" s="123"/>
      <c r="E142" s="123"/>
      <c r="F142" s="123"/>
      <c r="G142" s="138" t="str">
        <f t="shared" si="2"/>
        <v/>
      </c>
      <c r="H142" s="123"/>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row>
    <row r="143" spans="1:35">
      <c r="A143" s="123"/>
      <c r="B143" s="123"/>
      <c r="C143" s="136"/>
      <c r="D143" s="123"/>
      <c r="E143" s="123"/>
      <c r="F143" s="123"/>
      <c r="G143" s="138" t="str">
        <f t="shared" si="2"/>
        <v/>
      </c>
      <c r="H143" s="123"/>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row>
    <row r="144" spans="1:35">
      <c r="A144" s="123"/>
      <c r="B144" s="123"/>
      <c r="C144" s="136"/>
      <c r="D144" s="123"/>
      <c r="E144" s="123"/>
      <c r="F144" s="123"/>
      <c r="G144" s="138" t="str">
        <f t="shared" si="2"/>
        <v/>
      </c>
      <c r="H144" s="123"/>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row>
    <row r="145" spans="1:35">
      <c r="A145" s="123"/>
      <c r="B145" s="123"/>
      <c r="C145" s="136"/>
      <c r="D145" s="123"/>
      <c r="E145" s="123"/>
      <c r="F145" s="123"/>
      <c r="G145" s="138" t="str">
        <f t="shared" si="2"/>
        <v/>
      </c>
      <c r="H145" s="123"/>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row>
    <row r="146" spans="1:35">
      <c r="A146" s="123"/>
      <c r="B146" s="123"/>
      <c r="C146" s="136"/>
      <c r="D146" s="123"/>
      <c r="E146" s="123"/>
      <c r="F146" s="123"/>
      <c r="G146" s="138" t="str">
        <f t="shared" si="2"/>
        <v/>
      </c>
      <c r="H146" s="123"/>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row>
    <row r="147" spans="1:35">
      <c r="A147" s="123"/>
      <c r="B147" s="123"/>
      <c r="C147" s="136"/>
      <c r="D147" s="123"/>
      <c r="E147" s="123"/>
      <c r="F147" s="123"/>
      <c r="G147" s="138" t="str">
        <f t="shared" si="2"/>
        <v/>
      </c>
      <c r="H147" s="123"/>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row>
    <row r="148" spans="1:35">
      <c r="A148" s="123"/>
      <c r="B148" s="123"/>
      <c r="C148" s="136"/>
      <c r="D148" s="123"/>
      <c r="E148" s="123"/>
      <c r="F148" s="123"/>
      <c r="G148" s="138" t="str">
        <f t="shared" si="2"/>
        <v/>
      </c>
      <c r="H148" s="123"/>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row>
    <row r="149" spans="1:35">
      <c r="A149" s="123"/>
      <c r="B149" s="123"/>
      <c r="C149" s="136"/>
      <c r="D149" s="123"/>
      <c r="E149" s="123"/>
      <c r="F149" s="123"/>
      <c r="G149" s="138" t="str">
        <f t="shared" si="2"/>
        <v/>
      </c>
      <c r="H149" s="123"/>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row>
    <row r="150" spans="1:35">
      <c r="A150" s="123"/>
      <c r="B150" s="123"/>
      <c r="C150" s="136"/>
      <c r="D150" s="123"/>
      <c r="E150" s="123"/>
      <c r="F150" s="123"/>
      <c r="G150" s="138" t="str">
        <f t="shared" si="2"/>
        <v/>
      </c>
      <c r="H150" s="123"/>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row>
    <row r="151" spans="1:35">
      <c r="A151" s="123"/>
      <c r="B151" s="123"/>
      <c r="C151" s="136"/>
      <c r="D151" s="123"/>
      <c r="E151" s="123"/>
      <c r="F151" s="123"/>
      <c r="G151" s="138" t="str">
        <f t="shared" si="2"/>
        <v/>
      </c>
      <c r="H151" s="123"/>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row>
    <row r="152" spans="1:35">
      <c r="A152" s="123"/>
      <c r="B152" s="123"/>
      <c r="C152" s="136"/>
      <c r="D152" s="123"/>
      <c r="E152" s="123"/>
      <c r="F152" s="123"/>
      <c r="G152" s="138" t="str">
        <f t="shared" si="2"/>
        <v/>
      </c>
      <c r="H152" s="123"/>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row>
    <row r="153" spans="1:35">
      <c r="A153" s="123"/>
      <c r="B153" s="123"/>
      <c r="C153" s="136"/>
      <c r="D153" s="123"/>
      <c r="E153" s="123"/>
      <c r="F153" s="123"/>
      <c r="G153" s="138" t="str">
        <f t="shared" si="2"/>
        <v/>
      </c>
      <c r="H153" s="123"/>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row>
    <row r="154" spans="1:35">
      <c r="A154" s="123"/>
      <c r="B154" s="123"/>
      <c r="C154" s="136"/>
      <c r="D154" s="123"/>
      <c r="E154" s="123"/>
      <c r="F154" s="123"/>
      <c r="G154" s="138" t="str">
        <f t="shared" si="2"/>
        <v/>
      </c>
      <c r="H154" s="123"/>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row>
    <row r="155" spans="1:35">
      <c r="A155" s="123"/>
      <c r="B155" s="123"/>
      <c r="C155" s="136"/>
      <c r="D155" s="123"/>
      <c r="E155" s="123"/>
      <c r="F155" s="123"/>
      <c r="G155" s="138" t="str">
        <f t="shared" si="2"/>
        <v/>
      </c>
      <c r="H155" s="123"/>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row>
    <row r="156" spans="1:35">
      <c r="A156" s="123"/>
      <c r="B156" s="123"/>
      <c r="C156" s="136"/>
      <c r="D156" s="123"/>
      <c r="E156" s="123"/>
      <c r="F156" s="123"/>
      <c r="G156" s="138" t="str">
        <f t="shared" si="2"/>
        <v/>
      </c>
      <c r="H156" s="123"/>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row>
    <row r="157" spans="1:35">
      <c r="A157" s="123"/>
      <c r="B157" s="123"/>
      <c r="C157" s="136"/>
      <c r="D157" s="123"/>
      <c r="E157" s="123"/>
      <c r="F157" s="123"/>
      <c r="G157" s="138" t="str">
        <f t="shared" si="2"/>
        <v/>
      </c>
      <c r="H157" s="123"/>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row>
    <row r="158" spans="1:35">
      <c r="A158" s="123"/>
      <c r="B158" s="123"/>
      <c r="C158" s="136"/>
      <c r="D158" s="123"/>
      <c r="E158" s="123"/>
      <c r="F158" s="123"/>
      <c r="G158" s="138" t="str">
        <f t="shared" si="2"/>
        <v/>
      </c>
      <c r="H158" s="123"/>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row>
    <row r="159" spans="1:35">
      <c r="A159" s="123"/>
      <c r="B159" s="123"/>
      <c r="C159" s="136"/>
      <c r="D159" s="123"/>
      <c r="E159" s="123"/>
      <c r="F159" s="123"/>
      <c r="G159" s="138" t="str">
        <f t="shared" si="2"/>
        <v/>
      </c>
      <c r="H159" s="123"/>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row>
    <row r="160" spans="1:35">
      <c r="A160" s="123"/>
      <c r="B160" s="123"/>
      <c r="C160" s="136"/>
      <c r="D160" s="123"/>
      <c r="E160" s="123"/>
      <c r="F160" s="123"/>
      <c r="G160" s="138" t="str">
        <f t="shared" si="2"/>
        <v/>
      </c>
      <c r="H160" s="123"/>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row>
    <row r="161" spans="1:35">
      <c r="A161" s="123"/>
      <c r="B161" s="123"/>
      <c r="C161" s="136"/>
      <c r="D161" s="123"/>
      <c r="E161" s="123"/>
      <c r="F161" s="123"/>
      <c r="G161" s="138" t="str">
        <f t="shared" si="2"/>
        <v/>
      </c>
      <c r="H161" s="123"/>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row>
    <row r="162" spans="1:35">
      <c r="A162" s="123"/>
      <c r="B162" s="123"/>
      <c r="C162" s="136"/>
      <c r="D162" s="123"/>
      <c r="E162" s="123"/>
      <c r="F162" s="123"/>
      <c r="G162" s="138" t="str">
        <f t="shared" si="2"/>
        <v/>
      </c>
      <c r="H162" s="123"/>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row>
    <row r="163" spans="1:35">
      <c r="A163" s="123"/>
      <c r="B163" s="123"/>
      <c r="C163" s="136"/>
      <c r="D163" s="123"/>
      <c r="E163" s="123"/>
      <c r="F163" s="123"/>
      <c r="G163" s="138" t="str">
        <f t="shared" si="2"/>
        <v/>
      </c>
      <c r="H163" s="123"/>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row>
    <row r="164" spans="1:35">
      <c r="A164" s="123"/>
      <c r="B164" s="123"/>
      <c r="C164" s="136"/>
      <c r="D164" s="123"/>
      <c r="E164" s="123"/>
      <c r="F164" s="123"/>
      <c r="G164" s="138" t="str">
        <f t="shared" si="2"/>
        <v/>
      </c>
      <c r="H164" s="123"/>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row>
    <row r="165" spans="1:35">
      <c r="A165" s="123"/>
      <c r="B165" s="123"/>
      <c r="C165" s="136"/>
      <c r="D165" s="123"/>
      <c r="E165" s="123"/>
      <c r="F165" s="123"/>
      <c r="G165" s="138" t="str">
        <f t="shared" si="2"/>
        <v/>
      </c>
      <c r="H165" s="123"/>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row>
    <row r="166" spans="1:35">
      <c r="A166" s="123"/>
      <c r="B166" s="123"/>
      <c r="C166" s="136"/>
      <c r="D166" s="123"/>
      <c r="E166" s="123"/>
      <c r="F166" s="123"/>
      <c r="G166" s="138" t="str">
        <f t="shared" si="2"/>
        <v/>
      </c>
      <c r="H166" s="123"/>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row>
    <row r="167" spans="1:35">
      <c r="A167" s="123"/>
      <c r="B167" s="123"/>
      <c r="C167" s="136"/>
      <c r="D167" s="123"/>
      <c r="E167" s="123"/>
      <c r="F167" s="123"/>
      <c r="G167" s="138" t="str">
        <f t="shared" si="2"/>
        <v/>
      </c>
      <c r="H167" s="123"/>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row>
    <row r="168" spans="1:35">
      <c r="A168" s="123"/>
      <c r="B168" s="123"/>
      <c r="C168" s="136"/>
      <c r="D168" s="123"/>
      <c r="E168" s="123"/>
      <c r="F168" s="123"/>
      <c r="G168" s="138" t="str">
        <f t="shared" si="2"/>
        <v/>
      </c>
      <c r="H168" s="123"/>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row>
    <row r="169" spans="1:35">
      <c r="A169" s="123"/>
      <c r="B169" s="123"/>
      <c r="C169" s="136"/>
      <c r="D169" s="123"/>
      <c r="E169" s="123"/>
      <c r="F169" s="123"/>
      <c r="G169" s="138" t="str">
        <f t="shared" si="2"/>
        <v/>
      </c>
      <c r="H169" s="123"/>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row>
    <row r="170" spans="1:35">
      <c r="A170" s="123"/>
      <c r="B170" s="123"/>
      <c r="C170" s="136"/>
      <c r="D170" s="123"/>
      <c r="E170" s="123"/>
      <c r="F170" s="123"/>
      <c r="G170" s="138" t="str">
        <f t="shared" si="2"/>
        <v/>
      </c>
      <c r="H170" s="123"/>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row>
    <row r="171" spans="1:35">
      <c r="A171" s="123"/>
      <c r="B171" s="123"/>
      <c r="C171" s="136"/>
      <c r="D171" s="123"/>
      <c r="E171" s="123"/>
      <c r="F171" s="123"/>
      <c r="G171" s="138" t="str">
        <f t="shared" si="2"/>
        <v/>
      </c>
      <c r="H171" s="123"/>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row>
    <row r="172" spans="1:35">
      <c r="A172" s="123"/>
      <c r="B172" s="123"/>
      <c r="C172" s="136"/>
      <c r="D172" s="123"/>
      <c r="E172" s="123"/>
      <c r="F172" s="123"/>
      <c r="G172" s="138" t="str">
        <f t="shared" si="2"/>
        <v/>
      </c>
      <c r="H172" s="123"/>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row>
    <row r="173" spans="1:35">
      <c r="A173" s="123"/>
      <c r="B173" s="123"/>
      <c r="C173" s="136"/>
      <c r="D173" s="123"/>
      <c r="E173" s="123"/>
      <c r="F173" s="123"/>
      <c r="G173" s="138" t="str">
        <f t="shared" si="2"/>
        <v/>
      </c>
      <c r="H173" s="123"/>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row>
    <row r="174" spans="1:35">
      <c r="A174" s="123"/>
      <c r="B174" s="123"/>
      <c r="C174" s="136"/>
      <c r="D174" s="123"/>
      <c r="E174" s="123"/>
      <c r="F174" s="123"/>
      <c r="G174" s="138" t="str">
        <f t="shared" si="2"/>
        <v/>
      </c>
      <c r="H174" s="123"/>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row>
    <row r="175" spans="1:35">
      <c r="A175" s="123"/>
      <c r="B175" s="123"/>
      <c r="C175" s="136"/>
      <c r="D175" s="123"/>
      <c r="E175" s="123"/>
      <c r="F175" s="123"/>
      <c r="G175" s="138" t="str">
        <f t="shared" si="2"/>
        <v/>
      </c>
      <c r="H175" s="123"/>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row>
    <row r="176" spans="1:35">
      <c r="A176" s="123"/>
      <c r="B176" s="123"/>
      <c r="C176" s="136"/>
      <c r="D176" s="123"/>
      <c r="E176" s="123"/>
      <c r="F176" s="123"/>
      <c r="G176" s="138" t="str">
        <f t="shared" si="2"/>
        <v/>
      </c>
      <c r="H176" s="123"/>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row>
    <row r="177" spans="1:35">
      <c r="A177" s="123"/>
      <c r="B177" s="123"/>
      <c r="C177" s="136"/>
      <c r="D177" s="123"/>
      <c r="E177" s="123"/>
      <c r="F177" s="123"/>
      <c r="G177" s="138" t="str">
        <f t="shared" si="2"/>
        <v/>
      </c>
      <c r="H177" s="123"/>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row>
    <row r="178" spans="1:35">
      <c r="A178" s="123"/>
      <c r="B178" s="123"/>
      <c r="C178" s="136"/>
      <c r="D178" s="123"/>
      <c r="E178" s="123"/>
      <c r="F178" s="123"/>
      <c r="G178" s="138" t="str">
        <f t="shared" si="2"/>
        <v/>
      </c>
      <c r="H178" s="123"/>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row>
    <row r="179" spans="1:35">
      <c r="A179" s="123"/>
      <c r="B179" s="123"/>
      <c r="C179" s="136"/>
      <c r="D179" s="123"/>
      <c r="E179" s="123"/>
      <c r="F179" s="123"/>
      <c r="G179" s="138" t="str">
        <f t="shared" si="2"/>
        <v/>
      </c>
      <c r="H179" s="123"/>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row>
    <row r="180" spans="1:35">
      <c r="A180" s="123"/>
      <c r="B180" s="123"/>
      <c r="C180" s="136"/>
      <c r="D180" s="123"/>
      <c r="E180" s="123"/>
      <c r="F180" s="123"/>
      <c r="G180" s="138" t="str">
        <f t="shared" si="2"/>
        <v/>
      </c>
      <c r="H180" s="123"/>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row>
    <row r="181" spans="1:35">
      <c r="A181" s="123"/>
      <c r="B181" s="123"/>
      <c r="C181" s="136"/>
      <c r="D181" s="123"/>
      <c r="E181" s="123"/>
      <c r="F181" s="123"/>
      <c r="G181" s="138" t="str">
        <f t="shared" si="2"/>
        <v/>
      </c>
      <c r="H181" s="123"/>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row>
    <row r="182" spans="1:35">
      <c r="A182" s="123"/>
      <c r="B182" s="123"/>
      <c r="C182" s="136"/>
      <c r="D182" s="123"/>
      <c r="E182" s="123"/>
      <c r="F182" s="123"/>
      <c r="G182" s="138" t="str">
        <f t="shared" si="2"/>
        <v/>
      </c>
      <c r="H182" s="123"/>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row>
    <row r="183" spans="1:35">
      <c r="A183" s="123"/>
      <c r="B183" s="123"/>
      <c r="C183" s="136"/>
      <c r="D183" s="123"/>
      <c r="E183" s="123"/>
      <c r="F183" s="123"/>
      <c r="G183" s="138" t="str">
        <f t="shared" si="2"/>
        <v/>
      </c>
      <c r="H183" s="123"/>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row>
    <row r="184" spans="1:35">
      <c r="A184" s="123"/>
      <c r="B184" s="123"/>
      <c r="C184" s="136"/>
      <c r="D184" s="123"/>
      <c r="E184" s="123"/>
      <c r="F184" s="123"/>
      <c r="G184" s="138" t="str">
        <f t="shared" si="2"/>
        <v/>
      </c>
      <c r="H184" s="123"/>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row>
    <row r="185" spans="1:35">
      <c r="A185" s="123"/>
      <c r="B185" s="123"/>
      <c r="C185" s="136"/>
      <c r="D185" s="123"/>
      <c r="E185" s="123"/>
      <c r="F185" s="123"/>
      <c r="G185" s="138" t="str">
        <f t="shared" si="2"/>
        <v/>
      </c>
      <c r="H185" s="123"/>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row>
    <row r="186" spans="1:35">
      <c r="A186" s="123"/>
      <c r="B186" s="123"/>
      <c r="C186" s="136"/>
      <c r="D186" s="123"/>
      <c r="E186" s="123"/>
      <c r="F186" s="123"/>
      <c r="G186" s="138" t="str">
        <f t="shared" si="2"/>
        <v/>
      </c>
      <c r="H186" s="123"/>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row>
    <row r="187" spans="1:35">
      <c r="A187" s="123"/>
      <c r="B187" s="123"/>
      <c r="C187" s="136"/>
      <c r="D187" s="123"/>
      <c r="E187" s="123"/>
      <c r="F187" s="123"/>
      <c r="G187" s="138" t="str">
        <f t="shared" si="2"/>
        <v/>
      </c>
      <c r="H187" s="123"/>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row>
    <row r="188" spans="1:35">
      <c r="A188" s="123"/>
      <c r="B188" s="123"/>
      <c r="C188" s="136"/>
      <c r="D188" s="123"/>
      <c r="E188" s="123"/>
      <c r="F188" s="123"/>
      <c r="G188" s="138" t="str">
        <f t="shared" si="2"/>
        <v/>
      </c>
      <c r="H188" s="123"/>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row>
    <row r="189" spans="1:35">
      <c r="A189" s="123"/>
      <c r="B189" s="123"/>
      <c r="C189" s="136"/>
      <c r="D189" s="123"/>
      <c r="E189" s="123"/>
      <c r="F189" s="123"/>
      <c r="G189" s="138" t="str">
        <f t="shared" si="2"/>
        <v/>
      </c>
      <c r="H189" s="123"/>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row>
    <row r="190" spans="1:35">
      <c r="A190" s="123"/>
      <c r="B190" s="123"/>
      <c r="C190" s="136"/>
      <c r="D190" s="123"/>
      <c r="E190" s="123"/>
      <c r="F190" s="123"/>
      <c r="G190" s="138" t="str">
        <f t="shared" si="2"/>
        <v/>
      </c>
      <c r="H190" s="123"/>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row>
    <row r="191" spans="1:35">
      <c r="A191" s="123"/>
      <c r="B191" s="123"/>
      <c r="C191" s="136"/>
      <c r="D191" s="123"/>
      <c r="E191" s="123"/>
      <c r="F191" s="123"/>
      <c r="G191" s="138" t="str">
        <f t="shared" si="2"/>
        <v/>
      </c>
      <c r="H191" s="123"/>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row>
    <row r="192" spans="1:35">
      <c r="A192" s="123"/>
      <c r="B192" s="123"/>
      <c r="C192" s="136"/>
      <c r="D192" s="123"/>
      <c r="E192" s="123"/>
      <c r="F192" s="123"/>
      <c r="G192" s="138" t="str">
        <f t="shared" si="2"/>
        <v/>
      </c>
      <c r="H192" s="123"/>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row>
    <row r="193" spans="1:35">
      <c r="A193" s="123"/>
      <c r="B193" s="123"/>
      <c r="C193" s="136"/>
      <c r="D193" s="123"/>
      <c r="E193" s="123"/>
      <c r="F193" s="123"/>
      <c r="G193" s="138" t="str">
        <f t="shared" si="2"/>
        <v/>
      </c>
      <c r="H193" s="123"/>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row>
    <row r="194" spans="1:35">
      <c r="A194" s="123"/>
      <c r="B194" s="123"/>
      <c r="C194" s="136"/>
      <c r="D194" s="123"/>
      <c r="E194" s="123"/>
      <c r="F194" s="123"/>
      <c r="G194" s="138" t="str">
        <f t="shared" si="2"/>
        <v/>
      </c>
      <c r="H194" s="123"/>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row>
    <row r="195" spans="1:35">
      <c r="A195" s="123"/>
      <c r="B195" s="123"/>
      <c r="C195" s="136"/>
      <c r="D195" s="123"/>
      <c r="E195" s="123"/>
      <c r="F195" s="123"/>
      <c r="G195" s="138" t="str">
        <f t="shared" si="2"/>
        <v/>
      </c>
      <c r="H195" s="123"/>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row>
    <row r="196" spans="1:35">
      <c r="A196" s="123"/>
      <c r="B196" s="123"/>
      <c r="C196" s="136"/>
      <c r="D196" s="123"/>
      <c r="E196" s="123"/>
      <c r="F196" s="123"/>
      <c r="G196" s="138" t="str">
        <f t="shared" si="2"/>
        <v/>
      </c>
      <c r="H196" s="123"/>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row>
    <row r="197" spans="1:35">
      <c r="A197" s="123"/>
      <c r="B197" s="123"/>
      <c r="C197" s="136"/>
      <c r="D197" s="123"/>
      <c r="E197" s="123"/>
      <c r="F197" s="123"/>
      <c r="G197" s="138" t="str">
        <f t="shared" si="2"/>
        <v/>
      </c>
      <c r="H197" s="123"/>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row>
    <row r="198" spans="1:35">
      <c r="A198" s="123"/>
      <c r="B198" s="123"/>
      <c r="C198" s="136"/>
      <c r="D198" s="123"/>
      <c r="E198" s="123"/>
      <c r="F198" s="123"/>
      <c r="G198" s="138" t="str">
        <f t="shared" si="2"/>
        <v/>
      </c>
      <c r="H198" s="123"/>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row>
    <row r="199" spans="1:35">
      <c r="A199" s="123"/>
      <c r="B199" s="123"/>
      <c r="C199" s="136"/>
      <c r="D199" s="123"/>
      <c r="E199" s="123"/>
      <c r="F199" s="123"/>
      <c r="G199" s="138" t="str">
        <f t="shared" si="2"/>
        <v/>
      </c>
      <c r="H199" s="123"/>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row>
    <row r="200" spans="1:35">
      <c r="A200" s="123"/>
      <c r="B200" s="123"/>
      <c r="C200" s="136"/>
      <c r="D200" s="123"/>
      <c r="E200" s="123"/>
      <c r="F200" s="123"/>
      <c r="G200" s="138" t="str">
        <f t="shared" si="2"/>
        <v/>
      </c>
      <c r="H200" s="123"/>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row>
    <row r="201" spans="1:35">
      <c r="A201" s="123"/>
      <c r="B201" s="123"/>
      <c r="C201" s="136"/>
      <c r="D201" s="123"/>
      <c r="E201" s="123"/>
      <c r="F201" s="123"/>
      <c r="G201" s="138" t="str">
        <f t="shared" si="2"/>
        <v/>
      </c>
      <c r="H201" s="123"/>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row>
    <row r="202" spans="1:35">
      <c r="A202" s="123"/>
      <c r="B202" s="123"/>
      <c r="C202" s="136"/>
      <c r="D202" s="123"/>
      <c r="E202" s="123"/>
      <c r="F202" s="123"/>
      <c r="G202" s="138" t="str">
        <f t="shared" si="2"/>
        <v/>
      </c>
      <c r="H202" s="123"/>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row>
    <row r="203" spans="1:35">
      <c r="A203" s="123"/>
      <c r="B203" s="123"/>
      <c r="C203" s="136"/>
      <c r="D203" s="123"/>
      <c r="E203" s="123"/>
      <c r="F203" s="123"/>
      <c r="G203" s="138" t="str">
        <f t="shared" ref="G203:G250" si="3">IF(F203&gt;0,E203/F203,"")</f>
        <v/>
      </c>
      <c r="H203" s="123"/>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row>
    <row r="204" spans="1:35">
      <c r="A204" s="123"/>
      <c r="B204" s="123"/>
      <c r="C204" s="136"/>
      <c r="D204" s="123"/>
      <c r="E204" s="123"/>
      <c r="F204" s="123"/>
      <c r="G204" s="138" t="str">
        <f t="shared" si="3"/>
        <v/>
      </c>
      <c r="H204" s="123"/>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row>
    <row r="205" spans="1:35">
      <c r="A205" s="123"/>
      <c r="B205" s="123"/>
      <c r="C205" s="136"/>
      <c r="D205" s="123"/>
      <c r="E205" s="123"/>
      <c r="F205" s="123"/>
      <c r="G205" s="138" t="str">
        <f t="shared" si="3"/>
        <v/>
      </c>
      <c r="H205" s="123"/>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row>
    <row r="206" spans="1:35">
      <c r="A206" s="123"/>
      <c r="B206" s="123"/>
      <c r="C206" s="136"/>
      <c r="D206" s="123"/>
      <c r="E206" s="123"/>
      <c r="F206" s="123"/>
      <c r="G206" s="138" t="str">
        <f t="shared" si="3"/>
        <v/>
      </c>
      <c r="H206" s="123"/>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row>
    <row r="207" spans="1:35">
      <c r="A207" s="123"/>
      <c r="B207" s="123"/>
      <c r="C207" s="136"/>
      <c r="D207" s="123"/>
      <c r="E207" s="123"/>
      <c r="F207" s="123"/>
      <c r="G207" s="138" t="str">
        <f t="shared" si="3"/>
        <v/>
      </c>
      <c r="H207" s="123"/>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row>
    <row r="208" spans="1:35">
      <c r="A208" s="123"/>
      <c r="B208" s="123"/>
      <c r="C208" s="136"/>
      <c r="D208" s="123"/>
      <c r="E208" s="123"/>
      <c r="F208" s="123"/>
      <c r="G208" s="138" t="str">
        <f t="shared" si="3"/>
        <v/>
      </c>
      <c r="H208" s="123"/>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row>
    <row r="209" spans="1:35">
      <c r="A209" s="123"/>
      <c r="B209" s="123"/>
      <c r="C209" s="136"/>
      <c r="D209" s="123"/>
      <c r="E209" s="123"/>
      <c r="F209" s="123"/>
      <c r="G209" s="138" t="str">
        <f t="shared" si="3"/>
        <v/>
      </c>
      <c r="H209" s="123"/>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row>
    <row r="210" spans="1:35">
      <c r="A210" s="123"/>
      <c r="B210" s="123"/>
      <c r="C210" s="136"/>
      <c r="D210" s="123"/>
      <c r="E210" s="123"/>
      <c r="F210" s="123"/>
      <c r="G210" s="138" t="str">
        <f t="shared" si="3"/>
        <v/>
      </c>
      <c r="H210" s="123"/>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row>
    <row r="211" spans="1:35">
      <c r="A211" s="123"/>
      <c r="B211" s="123"/>
      <c r="C211" s="136"/>
      <c r="D211" s="123"/>
      <c r="E211" s="123"/>
      <c r="F211" s="123"/>
      <c r="G211" s="138" t="str">
        <f t="shared" si="3"/>
        <v/>
      </c>
      <c r="H211" s="123"/>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row>
    <row r="212" spans="1:35">
      <c r="A212" s="123"/>
      <c r="B212" s="123"/>
      <c r="C212" s="136"/>
      <c r="D212" s="123"/>
      <c r="E212" s="123"/>
      <c r="F212" s="123"/>
      <c r="G212" s="138" t="str">
        <f t="shared" si="3"/>
        <v/>
      </c>
      <c r="H212" s="123"/>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row>
    <row r="213" spans="1:35">
      <c r="A213" s="123"/>
      <c r="B213" s="123"/>
      <c r="C213" s="136"/>
      <c r="D213" s="123"/>
      <c r="E213" s="123"/>
      <c r="F213" s="123"/>
      <c r="G213" s="138" t="str">
        <f t="shared" si="3"/>
        <v/>
      </c>
      <c r="H213" s="123"/>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row>
    <row r="214" spans="1:35">
      <c r="A214" s="123"/>
      <c r="B214" s="123"/>
      <c r="C214" s="136"/>
      <c r="D214" s="123"/>
      <c r="E214" s="123"/>
      <c r="F214" s="123"/>
      <c r="G214" s="138" t="str">
        <f t="shared" si="3"/>
        <v/>
      </c>
      <c r="H214" s="123"/>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row>
    <row r="215" spans="1:35">
      <c r="A215" s="123"/>
      <c r="B215" s="123"/>
      <c r="C215" s="136"/>
      <c r="D215" s="123"/>
      <c r="E215" s="123"/>
      <c r="F215" s="123"/>
      <c r="G215" s="138" t="str">
        <f t="shared" si="3"/>
        <v/>
      </c>
      <c r="H215" s="123"/>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row>
    <row r="216" spans="1:35">
      <c r="A216" s="123"/>
      <c r="B216" s="123"/>
      <c r="C216" s="136"/>
      <c r="D216" s="123"/>
      <c r="E216" s="123"/>
      <c r="F216" s="123"/>
      <c r="G216" s="138" t="str">
        <f t="shared" si="3"/>
        <v/>
      </c>
      <c r="H216" s="123"/>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row>
    <row r="217" spans="1:35">
      <c r="A217" s="123"/>
      <c r="B217" s="123"/>
      <c r="C217" s="136"/>
      <c r="D217" s="123"/>
      <c r="E217" s="123"/>
      <c r="F217" s="123"/>
      <c r="G217" s="138" t="str">
        <f t="shared" si="3"/>
        <v/>
      </c>
      <c r="H217" s="123"/>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row>
    <row r="218" spans="1:35">
      <c r="A218" s="123"/>
      <c r="B218" s="123"/>
      <c r="C218" s="136"/>
      <c r="D218" s="123"/>
      <c r="E218" s="123"/>
      <c r="F218" s="123"/>
      <c r="G218" s="138" t="str">
        <f t="shared" si="3"/>
        <v/>
      </c>
      <c r="H218" s="123"/>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row>
    <row r="219" spans="1:35">
      <c r="A219" s="123"/>
      <c r="B219" s="123"/>
      <c r="C219" s="136"/>
      <c r="D219" s="123"/>
      <c r="E219" s="123"/>
      <c r="F219" s="123"/>
      <c r="G219" s="138" t="str">
        <f t="shared" si="3"/>
        <v/>
      </c>
      <c r="H219" s="123"/>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row>
    <row r="220" spans="1:35">
      <c r="A220" s="123"/>
      <c r="B220" s="123"/>
      <c r="C220" s="136"/>
      <c r="D220" s="123"/>
      <c r="E220" s="123"/>
      <c r="F220" s="123"/>
      <c r="G220" s="138" t="str">
        <f t="shared" si="3"/>
        <v/>
      </c>
      <c r="H220" s="123"/>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row>
    <row r="221" spans="1:35">
      <c r="A221" s="123"/>
      <c r="B221" s="123"/>
      <c r="C221" s="136"/>
      <c r="D221" s="123"/>
      <c r="E221" s="123"/>
      <c r="F221" s="123"/>
      <c r="G221" s="138" t="str">
        <f t="shared" si="3"/>
        <v/>
      </c>
      <c r="H221" s="123"/>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row>
    <row r="222" spans="1:35">
      <c r="A222" s="123"/>
      <c r="B222" s="123"/>
      <c r="C222" s="136"/>
      <c r="D222" s="123"/>
      <c r="E222" s="123"/>
      <c r="F222" s="123"/>
      <c r="G222" s="138" t="str">
        <f t="shared" si="3"/>
        <v/>
      </c>
      <c r="H222" s="123"/>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row>
    <row r="223" spans="1:35">
      <c r="A223" s="123"/>
      <c r="B223" s="123"/>
      <c r="C223" s="136"/>
      <c r="D223" s="123"/>
      <c r="E223" s="123"/>
      <c r="F223" s="123"/>
      <c r="G223" s="138" t="str">
        <f t="shared" si="3"/>
        <v/>
      </c>
      <c r="H223" s="123"/>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row>
    <row r="224" spans="1:35">
      <c r="A224" s="123"/>
      <c r="B224" s="123"/>
      <c r="C224" s="136"/>
      <c r="D224" s="123"/>
      <c r="E224" s="123"/>
      <c r="F224" s="123"/>
      <c r="G224" s="138" t="str">
        <f t="shared" si="3"/>
        <v/>
      </c>
      <c r="H224" s="123"/>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row>
    <row r="225" spans="1:35">
      <c r="A225" s="123"/>
      <c r="B225" s="123"/>
      <c r="C225" s="136"/>
      <c r="D225" s="123"/>
      <c r="E225" s="123"/>
      <c r="F225" s="123"/>
      <c r="G225" s="138" t="str">
        <f t="shared" si="3"/>
        <v/>
      </c>
      <c r="H225" s="123"/>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row>
    <row r="226" spans="1:35">
      <c r="A226" s="123"/>
      <c r="B226" s="123"/>
      <c r="C226" s="136"/>
      <c r="D226" s="123"/>
      <c r="E226" s="123"/>
      <c r="F226" s="123"/>
      <c r="G226" s="138" t="str">
        <f t="shared" si="3"/>
        <v/>
      </c>
      <c r="H226" s="123"/>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row>
    <row r="227" spans="1:35">
      <c r="A227" s="123"/>
      <c r="B227" s="123"/>
      <c r="C227" s="136"/>
      <c r="D227" s="123"/>
      <c r="E227" s="123"/>
      <c r="F227" s="123"/>
      <c r="G227" s="138" t="str">
        <f t="shared" si="3"/>
        <v/>
      </c>
      <c r="H227" s="123"/>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row>
    <row r="228" spans="1:35">
      <c r="A228" s="123"/>
      <c r="B228" s="123"/>
      <c r="C228" s="136"/>
      <c r="D228" s="123"/>
      <c r="E228" s="123"/>
      <c r="F228" s="123"/>
      <c r="G228" s="138" t="str">
        <f t="shared" si="3"/>
        <v/>
      </c>
      <c r="H228" s="123"/>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row>
    <row r="229" spans="1:35">
      <c r="A229" s="123"/>
      <c r="B229" s="123"/>
      <c r="C229" s="136"/>
      <c r="D229" s="123"/>
      <c r="E229" s="123"/>
      <c r="F229" s="123"/>
      <c r="G229" s="138" t="str">
        <f t="shared" si="3"/>
        <v/>
      </c>
      <c r="H229" s="123"/>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row>
    <row r="230" spans="1:35">
      <c r="A230" s="123"/>
      <c r="B230" s="123"/>
      <c r="C230" s="136"/>
      <c r="D230" s="123"/>
      <c r="E230" s="123"/>
      <c r="F230" s="123"/>
      <c r="G230" s="138" t="str">
        <f t="shared" si="3"/>
        <v/>
      </c>
      <c r="H230" s="123"/>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row>
    <row r="231" spans="1:35">
      <c r="A231" s="123"/>
      <c r="B231" s="123"/>
      <c r="C231" s="136"/>
      <c r="D231" s="123"/>
      <c r="E231" s="123"/>
      <c r="F231" s="123"/>
      <c r="G231" s="138" t="str">
        <f t="shared" si="3"/>
        <v/>
      </c>
      <c r="H231" s="123"/>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row>
    <row r="232" spans="1:35">
      <c r="A232" s="123"/>
      <c r="B232" s="123"/>
      <c r="C232" s="136"/>
      <c r="D232" s="123"/>
      <c r="E232" s="123"/>
      <c r="F232" s="123"/>
      <c r="G232" s="138" t="str">
        <f t="shared" si="3"/>
        <v/>
      </c>
      <c r="H232" s="123"/>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row>
    <row r="233" spans="1:35">
      <c r="A233" s="123"/>
      <c r="B233" s="123"/>
      <c r="C233" s="136"/>
      <c r="D233" s="123"/>
      <c r="E233" s="123"/>
      <c r="F233" s="123"/>
      <c r="G233" s="138" t="str">
        <f t="shared" si="3"/>
        <v/>
      </c>
      <c r="H233" s="123"/>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row>
    <row r="234" spans="1:35">
      <c r="A234" s="123"/>
      <c r="B234" s="123"/>
      <c r="C234" s="136"/>
      <c r="D234" s="123"/>
      <c r="E234" s="123"/>
      <c r="F234" s="123"/>
      <c r="G234" s="138" t="str">
        <f t="shared" si="3"/>
        <v/>
      </c>
      <c r="H234" s="123"/>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row>
    <row r="235" spans="1:35">
      <c r="A235" s="123"/>
      <c r="B235" s="123"/>
      <c r="C235" s="136"/>
      <c r="D235" s="123"/>
      <c r="E235" s="123"/>
      <c r="F235" s="123"/>
      <c r="G235" s="138" t="str">
        <f t="shared" si="3"/>
        <v/>
      </c>
      <c r="H235" s="123"/>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row>
    <row r="236" spans="1:35">
      <c r="A236" s="123"/>
      <c r="B236" s="123"/>
      <c r="C236" s="136"/>
      <c r="D236" s="123"/>
      <c r="E236" s="123"/>
      <c r="F236" s="123"/>
      <c r="G236" s="138" t="str">
        <f t="shared" si="3"/>
        <v/>
      </c>
      <c r="H236" s="123"/>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row>
    <row r="237" spans="1:35">
      <c r="A237" s="123"/>
      <c r="B237" s="123"/>
      <c r="C237" s="136"/>
      <c r="D237" s="123"/>
      <c r="E237" s="123"/>
      <c r="F237" s="123"/>
      <c r="G237" s="138" t="str">
        <f t="shared" si="3"/>
        <v/>
      </c>
      <c r="H237" s="123"/>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row>
    <row r="238" spans="1:35">
      <c r="A238" s="123"/>
      <c r="B238" s="123"/>
      <c r="C238" s="136"/>
      <c r="D238" s="123"/>
      <c r="E238" s="123"/>
      <c r="F238" s="123"/>
      <c r="G238" s="138" t="str">
        <f t="shared" si="3"/>
        <v/>
      </c>
      <c r="H238" s="123"/>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row>
    <row r="239" spans="1:35">
      <c r="A239" s="123"/>
      <c r="B239" s="123"/>
      <c r="C239" s="136"/>
      <c r="D239" s="123"/>
      <c r="E239" s="123"/>
      <c r="F239" s="123"/>
      <c r="G239" s="138" t="str">
        <f t="shared" si="3"/>
        <v/>
      </c>
      <c r="H239" s="123"/>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row>
    <row r="240" spans="1:35">
      <c r="A240" s="123"/>
      <c r="B240" s="123"/>
      <c r="C240" s="136"/>
      <c r="D240" s="123"/>
      <c r="E240" s="123"/>
      <c r="F240" s="123"/>
      <c r="G240" s="138" t="str">
        <f t="shared" si="3"/>
        <v/>
      </c>
      <c r="H240" s="123"/>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row>
    <row r="241" spans="1:35">
      <c r="A241" s="123"/>
      <c r="B241" s="123"/>
      <c r="C241" s="136"/>
      <c r="D241" s="123"/>
      <c r="E241" s="123"/>
      <c r="F241" s="123"/>
      <c r="G241" s="138" t="str">
        <f t="shared" si="3"/>
        <v/>
      </c>
      <c r="H241" s="123"/>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row>
    <row r="242" spans="1:35">
      <c r="A242" s="123"/>
      <c r="B242" s="123"/>
      <c r="C242" s="136"/>
      <c r="D242" s="123"/>
      <c r="E242" s="123"/>
      <c r="F242" s="123"/>
      <c r="G242" s="138" t="str">
        <f t="shared" si="3"/>
        <v/>
      </c>
      <c r="H242" s="123"/>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row>
    <row r="243" spans="1:35">
      <c r="A243" s="123"/>
      <c r="B243" s="123"/>
      <c r="C243" s="136"/>
      <c r="D243" s="123"/>
      <c r="E243" s="123"/>
      <c r="F243" s="123"/>
      <c r="G243" s="138" t="str">
        <f t="shared" si="3"/>
        <v/>
      </c>
      <c r="H243" s="123"/>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row>
    <row r="244" spans="1:35">
      <c r="A244" s="123"/>
      <c r="B244" s="123"/>
      <c r="C244" s="136"/>
      <c r="D244" s="123"/>
      <c r="E244" s="123"/>
      <c r="F244" s="123"/>
      <c r="G244" s="138" t="str">
        <f t="shared" si="3"/>
        <v/>
      </c>
      <c r="H244" s="123"/>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row>
    <row r="245" spans="1:35">
      <c r="A245" s="123"/>
      <c r="B245" s="123"/>
      <c r="C245" s="136"/>
      <c r="D245" s="123"/>
      <c r="E245" s="123"/>
      <c r="F245" s="123"/>
      <c r="G245" s="138" t="str">
        <f t="shared" si="3"/>
        <v/>
      </c>
      <c r="H245" s="123"/>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row>
    <row r="246" spans="1:35">
      <c r="A246" s="123"/>
      <c r="B246" s="123"/>
      <c r="C246" s="136"/>
      <c r="D246" s="123"/>
      <c r="E246" s="123"/>
      <c r="F246" s="123"/>
      <c r="G246" s="138" t="str">
        <f t="shared" si="3"/>
        <v/>
      </c>
      <c r="H246" s="123"/>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row>
    <row r="247" spans="1:35">
      <c r="A247" s="123"/>
      <c r="B247" s="123"/>
      <c r="C247" s="136"/>
      <c r="D247" s="123"/>
      <c r="E247" s="123"/>
      <c r="F247" s="123"/>
      <c r="G247" s="138" t="str">
        <f t="shared" si="3"/>
        <v/>
      </c>
      <c r="H247" s="123"/>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row>
    <row r="248" spans="1:35">
      <c r="A248" s="123"/>
      <c r="B248" s="123"/>
      <c r="C248" s="136"/>
      <c r="D248" s="123"/>
      <c r="E248" s="123"/>
      <c r="F248" s="123"/>
      <c r="G248" s="138" t="str">
        <f t="shared" si="3"/>
        <v/>
      </c>
      <c r="H248" s="123"/>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row>
    <row r="249" spans="1:35">
      <c r="A249" s="123"/>
      <c r="B249" s="123"/>
      <c r="C249" s="136"/>
      <c r="D249" s="123"/>
      <c r="E249" s="123"/>
      <c r="F249" s="123"/>
      <c r="G249" s="138" t="str">
        <f t="shared" si="3"/>
        <v/>
      </c>
      <c r="H249" s="123"/>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row>
    <row r="250" spans="1:35">
      <c r="A250" s="123"/>
      <c r="B250" s="123"/>
      <c r="C250" s="136"/>
      <c r="D250" s="123"/>
      <c r="E250" s="123"/>
      <c r="F250" s="123"/>
      <c r="G250" s="138" t="str">
        <f t="shared" si="3"/>
        <v/>
      </c>
      <c r="H250" s="123"/>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row>
    <row r="251" spans="1:35">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row>
    <row r="252" spans="1:35">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row>
    <row r="253" spans="1:35">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row>
    <row r="254" spans="1:35">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row>
    <row r="255" spans="1:35">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row>
    <row r="256" spans="1:35">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row>
    <row r="257" spans="1:35">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row>
    <row r="258" spans="1:35">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row>
    <row r="259" spans="1:35">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row>
    <row r="260" spans="1:35">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row>
    <row r="261" spans="1:35">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row>
    <row r="262" spans="1:35">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row>
    <row r="263" spans="1:35">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row>
    <row r="264" spans="1:35">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row>
    <row r="265" spans="1:35">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row>
    <row r="266" spans="1:35">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row>
    <row r="267" spans="1:35">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row>
    <row r="268" spans="1:35">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row>
    <row r="269" spans="1:35">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row>
    <row r="270" spans="1:35">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row>
    <row r="271" spans="1:35">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row>
    <row r="272" spans="1:35">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row>
    <row r="273" spans="1:35">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row>
    <row r="274" spans="1:35">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row>
    <row r="275" spans="1:35">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row>
    <row r="276" spans="1:35">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row>
    <row r="277" spans="1:35">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row>
    <row r="278" spans="1:35">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row>
    <row r="279" spans="1:35">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row>
    <row r="280" spans="1:35">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row>
    <row r="281" spans="1:35">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row>
    <row r="282" spans="1:35">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row>
    <row r="283" spans="1:35">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row>
    <row r="284" spans="1:35">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row>
    <row r="285" spans="1:35">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row>
    <row r="286" spans="1:35">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row>
    <row r="287" spans="1:35">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row>
    <row r="288" spans="1:35">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row>
    <row r="289" spans="9:35">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row>
    <row r="290" spans="9:35">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row>
    <row r="291" spans="9:35">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row>
    <row r="292" spans="9:35">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row>
    <row r="293" spans="9:35">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row>
    <row r="294" spans="9:35">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row>
    <row r="295" spans="9:35">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row>
    <row r="296" spans="9:35">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row>
    <row r="297" spans="9:35">
      <c r="I297" s="98"/>
      <c r="R297" s="98"/>
      <c r="S297" s="98"/>
      <c r="T297" s="98"/>
      <c r="U297" s="98"/>
      <c r="V297" s="98"/>
      <c r="W297" s="98"/>
      <c r="X297" s="98"/>
      <c r="Y297" s="98"/>
      <c r="Z297" s="98"/>
      <c r="AA297" s="98"/>
      <c r="AB297" s="98"/>
      <c r="AC297" s="98"/>
      <c r="AD297" s="98"/>
      <c r="AE297" s="98"/>
      <c r="AF297" s="98"/>
      <c r="AG297" s="98"/>
      <c r="AH297" s="98"/>
      <c r="AI297" s="98"/>
    </row>
    <row r="298" spans="9:35">
      <c r="I298" s="98"/>
      <c r="R298" s="98"/>
      <c r="S298" s="98"/>
      <c r="T298" s="98"/>
      <c r="U298" s="98"/>
      <c r="V298" s="98"/>
      <c r="W298" s="98"/>
      <c r="X298" s="98"/>
      <c r="Y298" s="98"/>
      <c r="Z298" s="98"/>
      <c r="AA298" s="98"/>
      <c r="AB298" s="98"/>
      <c r="AC298" s="98"/>
      <c r="AD298" s="98"/>
      <c r="AE298" s="98"/>
      <c r="AF298" s="98"/>
      <c r="AG298" s="98"/>
      <c r="AH298" s="98"/>
      <c r="AI298" s="98"/>
    </row>
    <row r="299" spans="9:35">
      <c r="I299" s="98"/>
      <c r="R299" s="98"/>
      <c r="S299" s="98"/>
      <c r="T299" s="98"/>
      <c r="U299" s="98"/>
      <c r="V299" s="98"/>
      <c r="W299" s="98"/>
      <c r="X299" s="98"/>
      <c r="Y299" s="98"/>
      <c r="Z299" s="98"/>
      <c r="AA299" s="98"/>
      <c r="AB299" s="98"/>
      <c r="AC299" s="98"/>
      <c r="AD299" s="98"/>
      <c r="AE299" s="98"/>
      <c r="AF299" s="98"/>
      <c r="AG299" s="98"/>
      <c r="AH299" s="98"/>
      <c r="AI299" s="98"/>
    </row>
    <row r="300" spans="9:35">
      <c r="I300" s="98"/>
      <c r="R300" s="98"/>
      <c r="S300" s="98"/>
      <c r="T300" s="98"/>
      <c r="U300" s="98"/>
      <c r="V300" s="98"/>
      <c r="W300" s="98"/>
      <c r="X300" s="98"/>
      <c r="Y300" s="98"/>
      <c r="Z300" s="98"/>
      <c r="AA300" s="98"/>
      <c r="AB300" s="98"/>
      <c r="AC300" s="98"/>
      <c r="AD300" s="98"/>
      <c r="AE300" s="98"/>
      <c r="AF300" s="98"/>
      <c r="AG300" s="98"/>
      <c r="AH300" s="98"/>
      <c r="AI300" s="98"/>
    </row>
    <row r="301" spans="9:35">
      <c r="I301" s="98"/>
      <c r="R301" s="98"/>
      <c r="S301" s="98"/>
      <c r="T301" s="98"/>
      <c r="U301" s="98"/>
      <c r="V301" s="98"/>
      <c r="W301" s="98"/>
      <c r="X301" s="98"/>
      <c r="Y301" s="98"/>
      <c r="Z301" s="98"/>
      <c r="AA301" s="98"/>
      <c r="AB301" s="98"/>
      <c r="AC301" s="98"/>
      <c r="AD301" s="98"/>
      <c r="AE301" s="98"/>
      <c r="AF301" s="98"/>
      <c r="AG301" s="98"/>
      <c r="AH301" s="98"/>
      <c r="AI301" s="98"/>
    </row>
    <row r="302" spans="9:35">
      <c r="I302" s="98"/>
      <c r="R302" s="98"/>
      <c r="S302" s="98"/>
      <c r="T302" s="98"/>
      <c r="U302" s="98"/>
      <c r="V302" s="98"/>
      <c r="W302" s="98"/>
      <c r="X302" s="98"/>
      <c r="Y302" s="98"/>
      <c r="Z302" s="98"/>
      <c r="AA302" s="98"/>
      <c r="AB302" s="98"/>
      <c r="AC302" s="98"/>
      <c r="AD302" s="98"/>
      <c r="AE302" s="98"/>
      <c r="AF302" s="98"/>
      <c r="AG302" s="98"/>
      <c r="AH302" s="98"/>
      <c r="AI302" s="98"/>
    </row>
    <row r="303" spans="9:35">
      <c r="I303" s="98"/>
      <c r="R303" s="98"/>
      <c r="S303" s="98"/>
      <c r="T303" s="98"/>
      <c r="U303" s="98"/>
      <c r="V303" s="98"/>
      <c r="W303" s="98"/>
      <c r="X303" s="98"/>
      <c r="Y303" s="98"/>
      <c r="Z303" s="98"/>
      <c r="AA303" s="98"/>
      <c r="AB303" s="98"/>
      <c r="AC303" s="98"/>
      <c r="AD303" s="98"/>
      <c r="AE303" s="98"/>
      <c r="AF303" s="98"/>
      <c r="AG303" s="98"/>
      <c r="AH303" s="98"/>
      <c r="AI303" s="98"/>
    </row>
    <row r="304" spans="9:35">
      <c r="I304" s="98"/>
      <c r="R304" s="98"/>
      <c r="S304" s="98"/>
      <c r="T304" s="98"/>
      <c r="U304" s="98"/>
      <c r="V304" s="98"/>
      <c r="W304" s="98"/>
      <c r="X304" s="98"/>
      <c r="Y304" s="98"/>
      <c r="Z304" s="98"/>
      <c r="AA304" s="98"/>
      <c r="AB304" s="98"/>
      <c r="AC304" s="98"/>
      <c r="AD304" s="98"/>
      <c r="AE304" s="98"/>
      <c r="AF304" s="98"/>
      <c r="AG304" s="98"/>
      <c r="AH304" s="98"/>
      <c r="AI304" s="98"/>
    </row>
    <row r="305" spans="9:35">
      <c r="I305" s="98"/>
      <c r="R305" s="98"/>
      <c r="S305" s="98"/>
      <c r="T305" s="98"/>
      <c r="U305" s="98"/>
      <c r="V305" s="98"/>
      <c r="W305" s="98"/>
      <c r="X305" s="98"/>
      <c r="Y305" s="98"/>
      <c r="Z305" s="98"/>
      <c r="AA305" s="98"/>
      <c r="AB305" s="98"/>
      <c r="AC305" s="98"/>
      <c r="AD305" s="98"/>
      <c r="AE305" s="98"/>
      <c r="AF305" s="98"/>
      <c r="AG305" s="98"/>
      <c r="AH305" s="98"/>
      <c r="AI305" s="98"/>
    </row>
    <row r="306" spans="9:35">
      <c r="I306" s="98"/>
      <c r="R306" s="98"/>
      <c r="S306" s="98"/>
      <c r="T306" s="98"/>
      <c r="U306" s="98"/>
      <c r="V306" s="98"/>
      <c r="W306" s="98"/>
      <c r="X306" s="98"/>
      <c r="Y306" s="98"/>
      <c r="Z306" s="98"/>
      <c r="AA306" s="98"/>
      <c r="AB306" s="98"/>
      <c r="AC306" s="98"/>
      <c r="AD306" s="98"/>
      <c r="AE306" s="98"/>
      <c r="AF306" s="98"/>
      <c r="AG306" s="98"/>
      <c r="AH306" s="98"/>
      <c r="AI306" s="98"/>
    </row>
    <row r="307" spans="9:35">
      <c r="I307" s="98"/>
      <c r="R307" s="98"/>
      <c r="S307" s="98"/>
      <c r="T307" s="98"/>
      <c r="U307" s="98"/>
      <c r="V307" s="98"/>
      <c r="W307" s="98"/>
      <c r="X307" s="98"/>
      <c r="Y307" s="98"/>
      <c r="Z307" s="98"/>
      <c r="AA307" s="98"/>
      <c r="AB307" s="98"/>
      <c r="AC307" s="98"/>
      <c r="AD307" s="98"/>
      <c r="AE307" s="98"/>
      <c r="AF307" s="98"/>
      <c r="AG307" s="98"/>
      <c r="AH307" s="98"/>
      <c r="AI307" s="98"/>
    </row>
    <row r="308" spans="9:35">
      <c r="I308" s="98"/>
      <c r="R308" s="98"/>
      <c r="S308" s="98"/>
      <c r="T308" s="98"/>
      <c r="U308" s="98"/>
      <c r="V308" s="98"/>
      <c r="W308" s="98"/>
      <c r="X308" s="98"/>
      <c r="Y308" s="98"/>
      <c r="Z308" s="98"/>
      <c r="AA308" s="98"/>
      <c r="AB308" s="98"/>
      <c r="AC308" s="98"/>
      <c r="AD308" s="98"/>
      <c r="AE308" s="98"/>
      <c r="AF308" s="98"/>
      <c r="AG308" s="98"/>
      <c r="AH308" s="98"/>
      <c r="AI308" s="98"/>
    </row>
    <row r="309" spans="9:35">
      <c r="I309" s="98"/>
      <c r="R309" s="98"/>
      <c r="S309" s="98"/>
      <c r="T309" s="98"/>
      <c r="U309" s="98"/>
      <c r="V309" s="98"/>
      <c r="W309" s="98"/>
      <c r="X309" s="98"/>
      <c r="Y309" s="98"/>
      <c r="Z309" s="98"/>
      <c r="AA309" s="98"/>
      <c r="AB309" s="98"/>
      <c r="AC309" s="98"/>
      <c r="AD309" s="98"/>
      <c r="AE309" s="98"/>
      <c r="AF309" s="98"/>
      <c r="AG309" s="98"/>
      <c r="AH309" s="98"/>
      <c r="AI309" s="98"/>
    </row>
    <row r="310" spans="9:35">
      <c r="I310" s="98"/>
      <c r="R310" s="98"/>
      <c r="S310" s="98"/>
      <c r="T310" s="98"/>
      <c r="U310" s="98"/>
      <c r="V310" s="98"/>
      <c r="W310" s="98"/>
      <c r="X310" s="98"/>
      <c r="Y310" s="98"/>
      <c r="Z310" s="98"/>
      <c r="AA310" s="98"/>
      <c r="AB310" s="98"/>
      <c r="AC310" s="98"/>
      <c r="AD310" s="98"/>
      <c r="AE310" s="98"/>
      <c r="AF310" s="98"/>
      <c r="AG310" s="98"/>
      <c r="AH310" s="98"/>
      <c r="AI310" s="98"/>
    </row>
    <row r="311" spans="9:35">
      <c r="I311" s="98"/>
      <c r="R311" s="98"/>
      <c r="S311" s="98"/>
      <c r="T311" s="98"/>
      <c r="U311" s="98"/>
      <c r="V311" s="98"/>
      <c r="W311" s="98"/>
      <c r="X311" s="98"/>
      <c r="Y311" s="98"/>
      <c r="Z311" s="98"/>
      <c r="AA311" s="98"/>
      <c r="AB311" s="98"/>
      <c r="AC311" s="98"/>
      <c r="AD311" s="98"/>
      <c r="AE311" s="98"/>
      <c r="AF311" s="98"/>
      <c r="AG311" s="98"/>
      <c r="AH311" s="98"/>
      <c r="AI311" s="98"/>
    </row>
    <row r="312" spans="9:35">
      <c r="I312" s="98"/>
      <c r="R312" s="98"/>
      <c r="S312" s="98"/>
      <c r="T312" s="98"/>
      <c r="U312" s="98"/>
      <c r="V312" s="98"/>
      <c r="W312" s="98"/>
      <c r="X312" s="98"/>
      <c r="Y312" s="98"/>
      <c r="Z312" s="98"/>
      <c r="AA312" s="98"/>
      <c r="AB312" s="98"/>
      <c r="AC312" s="98"/>
      <c r="AD312" s="98"/>
      <c r="AE312" s="98"/>
      <c r="AF312" s="98"/>
      <c r="AG312" s="98"/>
      <c r="AH312" s="98"/>
      <c r="AI312" s="98"/>
    </row>
    <row r="313" spans="9:35">
      <c r="I313" s="98"/>
      <c r="R313" s="98"/>
      <c r="S313" s="98"/>
      <c r="T313" s="98"/>
      <c r="U313" s="98"/>
      <c r="V313" s="98"/>
      <c r="W313" s="98"/>
      <c r="X313" s="98"/>
      <c r="Y313" s="98"/>
      <c r="Z313" s="98"/>
      <c r="AA313" s="98"/>
      <c r="AB313" s="98"/>
      <c r="AC313" s="98"/>
      <c r="AD313" s="98"/>
      <c r="AE313" s="98"/>
      <c r="AF313" s="98"/>
      <c r="AG313" s="98"/>
      <c r="AH313" s="98"/>
      <c r="AI313" s="98"/>
    </row>
    <row r="314" spans="9:35">
      <c r="I314" s="98"/>
      <c r="R314" s="98"/>
      <c r="S314" s="98"/>
      <c r="T314" s="98"/>
      <c r="U314" s="98"/>
      <c r="V314" s="98"/>
      <c r="W314" s="98"/>
      <c r="X314" s="98"/>
      <c r="Y314" s="98"/>
      <c r="Z314" s="98"/>
      <c r="AA314" s="98"/>
      <c r="AB314" s="98"/>
      <c r="AC314" s="98"/>
      <c r="AD314" s="98"/>
      <c r="AE314" s="98"/>
      <c r="AF314" s="98"/>
      <c r="AG314" s="98"/>
      <c r="AH314" s="98"/>
      <c r="AI314" s="98"/>
    </row>
    <row r="315" spans="9:35">
      <c r="I315" s="98"/>
      <c r="R315" s="98"/>
      <c r="S315" s="98"/>
      <c r="T315" s="98"/>
      <c r="U315" s="98"/>
      <c r="V315" s="98"/>
      <c r="W315" s="98"/>
      <c r="X315" s="98"/>
      <c r="Y315" s="98"/>
      <c r="Z315" s="98"/>
      <c r="AA315" s="98"/>
      <c r="AB315" s="98"/>
      <c r="AC315" s="98"/>
      <c r="AD315" s="98"/>
      <c r="AE315" s="98"/>
      <c r="AF315" s="98"/>
      <c r="AG315" s="98"/>
      <c r="AH315" s="98"/>
      <c r="AI315" s="98"/>
    </row>
    <row r="316" spans="9:35">
      <c r="I316" s="98"/>
      <c r="R316" s="98"/>
      <c r="S316" s="98"/>
      <c r="T316" s="98"/>
      <c r="U316" s="98"/>
      <c r="V316" s="98"/>
      <c r="W316" s="98"/>
      <c r="X316" s="98"/>
      <c r="Y316" s="98"/>
      <c r="Z316" s="98"/>
      <c r="AA316" s="98"/>
      <c r="AB316" s="98"/>
      <c r="AC316" s="98"/>
      <c r="AD316" s="98"/>
      <c r="AE316" s="98"/>
      <c r="AF316" s="98"/>
      <c r="AG316" s="98"/>
      <c r="AH316" s="98"/>
      <c r="AI316" s="98"/>
    </row>
    <row r="317" spans="9:35">
      <c r="I317" s="98"/>
      <c r="R317" s="98"/>
      <c r="S317" s="98"/>
      <c r="T317" s="98"/>
      <c r="U317" s="98"/>
      <c r="V317" s="98"/>
      <c r="W317" s="98"/>
      <c r="X317" s="98"/>
      <c r="Y317" s="98"/>
      <c r="Z317" s="98"/>
      <c r="AA317" s="98"/>
      <c r="AB317" s="98"/>
      <c r="AC317" s="98"/>
      <c r="AD317" s="98"/>
      <c r="AE317" s="98"/>
      <c r="AF317" s="98"/>
      <c r="AG317" s="98"/>
      <c r="AH317" s="98"/>
      <c r="AI317" s="98"/>
    </row>
    <row r="318" spans="9:35">
      <c r="I318" s="98"/>
      <c r="R318" s="98"/>
      <c r="S318" s="98"/>
      <c r="T318" s="98"/>
      <c r="U318" s="98"/>
      <c r="V318" s="98"/>
      <c r="W318" s="98"/>
      <c r="X318" s="98"/>
      <c r="Y318" s="98"/>
      <c r="Z318" s="98"/>
      <c r="AA318" s="98"/>
      <c r="AB318" s="98"/>
      <c r="AC318" s="98"/>
      <c r="AD318" s="98"/>
      <c r="AE318" s="98"/>
      <c r="AF318" s="98"/>
      <c r="AG318" s="98"/>
      <c r="AH318" s="98"/>
      <c r="AI318" s="98"/>
    </row>
    <row r="319" spans="9:35">
      <c r="I319" s="98"/>
      <c r="R319" s="98"/>
      <c r="S319" s="98"/>
      <c r="T319" s="98"/>
      <c r="U319" s="98"/>
      <c r="V319" s="98"/>
      <c r="W319" s="98"/>
      <c r="X319" s="98"/>
      <c r="Y319" s="98"/>
      <c r="Z319" s="98"/>
      <c r="AA319" s="98"/>
      <c r="AB319" s="98"/>
      <c r="AC319" s="98"/>
      <c r="AD319" s="98"/>
      <c r="AE319" s="98"/>
      <c r="AF319" s="98"/>
      <c r="AG319" s="98"/>
      <c r="AH319" s="98"/>
      <c r="AI319" s="98"/>
    </row>
    <row r="320" spans="9:35">
      <c r="I320" s="98"/>
      <c r="R320" s="98"/>
      <c r="S320" s="98"/>
      <c r="T320" s="98"/>
      <c r="U320" s="98"/>
      <c r="V320" s="98"/>
      <c r="W320" s="98"/>
      <c r="X320" s="98"/>
      <c r="Y320" s="98"/>
      <c r="Z320" s="98"/>
      <c r="AA320" s="98"/>
      <c r="AB320" s="98"/>
      <c r="AC320" s="98"/>
      <c r="AD320" s="98"/>
      <c r="AE320" s="98"/>
      <c r="AF320" s="98"/>
      <c r="AG320" s="98"/>
      <c r="AH320" s="98"/>
      <c r="AI320" s="98"/>
    </row>
    <row r="321" spans="9:35">
      <c r="I321" s="98"/>
      <c r="R321" s="98"/>
      <c r="S321" s="98"/>
      <c r="T321" s="98"/>
      <c r="U321" s="98"/>
      <c r="V321" s="98"/>
      <c r="W321" s="98"/>
      <c r="X321" s="98"/>
      <c r="Y321" s="98"/>
      <c r="Z321" s="98"/>
      <c r="AA321" s="98"/>
      <c r="AB321" s="98"/>
      <c r="AC321" s="98"/>
      <c r="AD321" s="98"/>
      <c r="AE321" s="98"/>
      <c r="AF321" s="98"/>
      <c r="AG321" s="98"/>
      <c r="AH321" s="98"/>
      <c r="AI321" s="98"/>
    </row>
    <row r="322" spans="9:35">
      <c r="I322" s="98"/>
      <c r="R322" s="98"/>
      <c r="S322" s="98"/>
      <c r="T322" s="98"/>
      <c r="U322" s="98"/>
      <c r="V322" s="98"/>
      <c r="W322" s="98"/>
      <c r="X322" s="98"/>
      <c r="Y322" s="98"/>
      <c r="Z322" s="98"/>
      <c r="AA322" s="98"/>
      <c r="AB322" s="98"/>
      <c r="AC322" s="98"/>
      <c r="AD322" s="98"/>
      <c r="AE322" s="98"/>
      <c r="AF322" s="98"/>
      <c r="AG322" s="98"/>
      <c r="AH322" s="98"/>
      <c r="AI322" s="98"/>
    </row>
    <row r="323" spans="9:35">
      <c r="I323" s="98"/>
      <c r="R323" s="98"/>
      <c r="S323" s="98"/>
      <c r="T323" s="98"/>
      <c r="U323" s="98"/>
      <c r="V323" s="98"/>
      <c r="W323" s="98"/>
      <c r="X323" s="98"/>
      <c r="Y323" s="98"/>
      <c r="Z323" s="98"/>
      <c r="AA323" s="98"/>
      <c r="AB323" s="98"/>
      <c r="AC323" s="98"/>
      <c r="AD323" s="98"/>
      <c r="AE323" s="98"/>
      <c r="AF323" s="98"/>
      <c r="AG323" s="98"/>
      <c r="AH323" s="98"/>
      <c r="AI323" s="98"/>
    </row>
    <row r="324" spans="9:35">
      <c r="I324" s="98"/>
      <c r="R324" s="98"/>
      <c r="S324" s="98"/>
      <c r="T324" s="98"/>
      <c r="U324" s="98"/>
      <c r="V324" s="98"/>
      <c r="W324" s="98"/>
      <c r="X324" s="98"/>
      <c r="Y324" s="98"/>
      <c r="Z324" s="98"/>
      <c r="AA324" s="98"/>
      <c r="AB324" s="98"/>
      <c r="AC324" s="98"/>
      <c r="AD324" s="98"/>
      <c r="AE324" s="98"/>
      <c r="AF324" s="98"/>
      <c r="AG324" s="98"/>
      <c r="AH324" s="98"/>
      <c r="AI324" s="98"/>
    </row>
    <row r="325" spans="9:35">
      <c r="I325" s="98"/>
      <c r="R325" s="98"/>
      <c r="S325" s="98"/>
      <c r="T325" s="98"/>
      <c r="U325" s="98"/>
      <c r="V325" s="98"/>
      <c r="W325" s="98"/>
      <c r="X325" s="98"/>
      <c r="Y325" s="98"/>
      <c r="Z325" s="98"/>
      <c r="AA325" s="98"/>
      <c r="AB325" s="98"/>
      <c r="AC325" s="98"/>
      <c r="AD325" s="98"/>
      <c r="AE325" s="98"/>
      <c r="AF325" s="98"/>
      <c r="AG325" s="98"/>
      <c r="AH325" s="98"/>
      <c r="AI325" s="98"/>
    </row>
    <row r="326" spans="9:35">
      <c r="I326" s="98"/>
      <c r="R326" s="98"/>
      <c r="S326" s="98"/>
      <c r="T326" s="98"/>
      <c r="U326" s="98"/>
      <c r="V326" s="98"/>
      <c r="W326" s="98"/>
      <c r="X326" s="98"/>
      <c r="Y326" s="98"/>
      <c r="Z326" s="98"/>
      <c r="AA326" s="98"/>
      <c r="AB326" s="98"/>
      <c r="AC326" s="98"/>
      <c r="AD326" s="98"/>
      <c r="AE326" s="98"/>
      <c r="AF326" s="98"/>
      <c r="AG326" s="98"/>
      <c r="AH326" s="98"/>
      <c r="AI326" s="98"/>
    </row>
    <row r="327" spans="9:35">
      <c r="I327" s="98"/>
      <c r="R327" s="98"/>
      <c r="S327" s="98"/>
      <c r="T327" s="98"/>
      <c r="U327" s="98"/>
      <c r="V327" s="98"/>
      <c r="W327" s="98"/>
      <c r="X327" s="98"/>
      <c r="Y327" s="98"/>
      <c r="Z327" s="98"/>
      <c r="AA327" s="98"/>
      <c r="AB327" s="98"/>
      <c r="AC327" s="98"/>
      <c r="AD327" s="98"/>
      <c r="AE327" s="98"/>
      <c r="AF327" s="98"/>
      <c r="AG327" s="98"/>
      <c r="AH327" s="98"/>
      <c r="AI327" s="98"/>
    </row>
    <row r="328" spans="9:35">
      <c r="I328" s="98"/>
      <c r="R328" s="98"/>
      <c r="S328" s="98"/>
      <c r="T328" s="98"/>
      <c r="U328" s="98"/>
      <c r="V328" s="98"/>
      <c r="W328" s="98"/>
      <c r="X328" s="98"/>
      <c r="Y328" s="98"/>
      <c r="Z328" s="98"/>
      <c r="AA328" s="98"/>
      <c r="AB328" s="98"/>
      <c r="AC328" s="98"/>
      <c r="AD328" s="98"/>
      <c r="AE328" s="98"/>
      <c r="AF328" s="98"/>
      <c r="AG328" s="98"/>
      <c r="AH328" s="98"/>
      <c r="AI328" s="98"/>
    </row>
    <row r="329" spans="9:35">
      <c r="I329" s="98"/>
      <c r="R329" s="98"/>
      <c r="S329" s="98"/>
      <c r="T329" s="98"/>
      <c r="U329" s="98"/>
      <c r="V329" s="98"/>
      <c r="W329" s="98"/>
      <c r="X329" s="98"/>
      <c r="Y329" s="98"/>
      <c r="Z329" s="98"/>
      <c r="AA329" s="98"/>
      <c r="AB329" s="98"/>
      <c r="AC329" s="98"/>
      <c r="AD329" s="98"/>
      <c r="AE329" s="98"/>
      <c r="AF329" s="98"/>
      <c r="AG329" s="98"/>
      <c r="AH329" s="98"/>
      <c r="AI329" s="98"/>
    </row>
    <row r="330" spans="9:35">
      <c r="I330" s="98"/>
      <c r="R330" s="98"/>
      <c r="S330" s="98"/>
      <c r="T330" s="98"/>
      <c r="U330" s="98"/>
      <c r="V330" s="98"/>
      <c r="W330" s="98"/>
      <c r="X330" s="98"/>
      <c r="Y330" s="98"/>
      <c r="Z330" s="98"/>
      <c r="AA330" s="98"/>
      <c r="AB330" s="98"/>
      <c r="AC330" s="98"/>
      <c r="AD330" s="98"/>
      <c r="AE330" s="98"/>
      <c r="AF330" s="98"/>
      <c r="AG330" s="98"/>
      <c r="AH330" s="98"/>
      <c r="AI330" s="98"/>
    </row>
    <row r="331" spans="9:35">
      <c r="I331" s="98"/>
      <c r="R331" s="98"/>
      <c r="S331" s="98"/>
      <c r="T331" s="98"/>
      <c r="U331" s="98"/>
      <c r="V331" s="98"/>
      <c r="W331" s="98"/>
      <c r="X331" s="98"/>
      <c r="Y331" s="98"/>
      <c r="Z331" s="98"/>
      <c r="AA331" s="98"/>
      <c r="AB331" s="98"/>
      <c r="AC331" s="98"/>
      <c r="AD331" s="98"/>
      <c r="AE331" s="98"/>
      <c r="AF331" s="98"/>
      <c r="AG331" s="98"/>
      <c r="AH331" s="98"/>
      <c r="AI331" s="98"/>
    </row>
    <row r="332" spans="9:35">
      <c r="I332" s="98"/>
      <c r="R332" s="98"/>
      <c r="S332" s="98"/>
      <c r="T332" s="98"/>
      <c r="U332" s="98"/>
      <c r="V332" s="98"/>
      <c r="W332" s="98"/>
      <c r="X332" s="98"/>
      <c r="Y332" s="98"/>
      <c r="Z332" s="98"/>
      <c r="AA332" s="98"/>
      <c r="AB332" s="98"/>
      <c r="AC332" s="98"/>
      <c r="AD332" s="98"/>
      <c r="AE332" s="98"/>
      <c r="AF332" s="98"/>
      <c r="AG332" s="98"/>
      <c r="AH332" s="98"/>
      <c r="AI332" s="98"/>
    </row>
    <row r="333" spans="9:35">
      <c r="I333" s="98"/>
      <c r="R333" s="98"/>
      <c r="S333" s="98"/>
      <c r="T333" s="98"/>
      <c r="U333" s="98"/>
      <c r="V333" s="98"/>
      <c r="W333" s="98"/>
      <c r="X333" s="98"/>
      <c r="Y333" s="98"/>
      <c r="Z333" s="98"/>
      <c r="AA333" s="98"/>
      <c r="AB333" s="98"/>
      <c r="AC333" s="98"/>
      <c r="AD333" s="98"/>
      <c r="AE333" s="98"/>
      <c r="AF333" s="98"/>
      <c r="AG333" s="98"/>
      <c r="AH333" s="98"/>
      <c r="AI333" s="98"/>
    </row>
    <row r="334" spans="9:35">
      <c r="I334" s="98"/>
      <c r="R334" s="98"/>
      <c r="S334" s="98"/>
      <c r="T334" s="98"/>
      <c r="U334" s="98"/>
      <c r="V334" s="98"/>
      <c r="W334" s="98"/>
      <c r="X334" s="98"/>
      <c r="Y334" s="98"/>
      <c r="Z334" s="98"/>
      <c r="AA334" s="98"/>
      <c r="AB334" s="98"/>
      <c r="AC334" s="98"/>
      <c r="AD334" s="98"/>
      <c r="AE334" s="98"/>
      <c r="AF334" s="98"/>
      <c r="AG334" s="98"/>
      <c r="AH334" s="98"/>
      <c r="AI334" s="98"/>
    </row>
    <row r="335" spans="9:35">
      <c r="I335" s="98"/>
      <c r="R335" s="98"/>
      <c r="S335" s="98"/>
      <c r="T335" s="98"/>
      <c r="U335" s="98"/>
      <c r="V335" s="98"/>
      <c r="W335" s="98"/>
      <c r="X335" s="98"/>
      <c r="Y335" s="98"/>
      <c r="Z335" s="98"/>
      <c r="AA335" s="98"/>
      <c r="AB335" s="98"/>
      <c r="AC335" s="98"/>
      <c r="AD335" s="98"/>
      <c r="AE335" s="98"/>
      <c r="AF335" s="98"/>
      <c r="AG335" s="98"/>
      <c r="AH335" s="98"/>
      <c r="AI335" s="98"/>
    </row>
    <row r="336" spans="9:35">
      <c r="I336" s="98"/>
      <c r="R336" s="98"/>
      <c r="S336" s="98"/>
      <c r="T336" s="98"/>
      <c r="U336" s="98"/>
      <c r="V336" s="98"/>
      <c r="W336" s="98"/>
      <c r="X336" s="98"/>
      <c r="Y336" s="98"/>
      <c r="Z336" s="98"/>
      <c r="AA336" s="98"/>
      <c r="AB336" s="98"/>
      <c r="AC336" s="98"/>
      <c r="AD336" s="98"/>
      <c r="AE336" s="98"/>
      <c r="AF336" s="98"/>
      <c r="AG336" s="98"/>
      <c r="AH336" s="98"/>
      <c r="AI336" s="98"/>
    </row>
    <row r="337" spans="9:35">
      <c r="I337" s="98"/>
      <c r="R337" s="98"/>
      <c r="S337" s="98"/>
      <c r="T337" s="98"/>
      <c r="U337" s="98"/>
      <c r="V337" s="98"/>
      <c r="W337" s="98"/>
      <c r="X337" s="98"/>
      <c r="Y337" s="98"/>
      <c r="Z337" s="98"/>
      <c r="AA337" s="98"/>
      <c r="AB337" s="98"/>
      <c r="AC337" s="98"/>
      <c r="AD337" s="98"/>
      <c r="AE337" s="98"/>
      <c r="AF337" s="98"/>
      <c r="AG337" s="98"/>
      <c r="AH337" s="98"/>
      <c r="AI337" s="98"/>
    </row>
    <row r="338" spans="9:35">
      <c r="I338" s="98"/>
      <c r="R338" s="98"/>
      <c r="S338" s="98"/>
      <c r="T338" s="98"/>
      <c r="U338" s="98"/>
      <c r="V338" s="98"/>
      <c r="W338" s="98"/>
      <c r="X338" s="98"/>
      <c r="Y338" s="98"/>
      <c r="Z338" s="98"/>
      <c r="AA338" s="98"/>
      <c r="AB338" s="98"/>
      <c r="AC338" s="98"/>
      <c r="AD338" s="98"/>
      <c r="AE338" s="98"/>
      <c r="AF338" s="98"/>
      <c r="AG338" s="98"/>
      <c r="AH338" s="98"/>
      <c r="AI338" s="98"/>
    </row>
    <row r="339" spans="9:35">
      <c r="I339" s="98"/>
      <c r="R339" s="98"/>
      <c r="S339" s="98"/>
      <c r="T339" s="98"/>
      <c r="U339" s="98"/>
      <c r="V339" s="98"/>
      <c r="W339" s="98"/>
      <c r="X339" s="98"/>
      <c r="Y339" s="98"/>
      <c r="Z339" s="98"/>
      <c r="AA339" s="98"/>
      <c r="AB339" s="98"/>
      <c r="AC339" s="98"/>
      <c r="AD339" s="98"/>
      <c r="AE339" s="98"/>
      <c r="AF339" s="98"/>
      <c r="AG339" s="98"/>
      <c r="AH339" s="98"/>
      <c r="AI339" s="98"/>
    </row>
    <row r="340" spans="9:35">
      <c r="I340" s="98"/>
      <c r="R340" s="98"/>
      <c r="S340" s="98"/>
      <c r="T340" s="98"/>
      <c r="U340" s="98"/>
      <c r="V340" s="98"/>
      <c r="W340" s="98"/>
      <c r="X340" s="98"/>
      <c r="Y340" s="98"/>
      <c r="Z340" s="98"/>
      <c r="AA340" s="98"/>
      <c r="AB340" s="98"/>
      <c r="AC340" s="98"/>
      <c r="AD340" s="98"/>
      <c r="AE340" s="98"/>
      <c r="AF340" s="98"/>
      <c r="AG340" s="98"/>
      <c r="AH340" s="98"/>
      <c r="AI340" s="98"/>
    </row>
    <row r="341" spans="9:35">
      <c r="I341" s="98"/>
      <c r="R341" s="98"/>
      <c r="S341" s="98"/>
      <c r="T341" s="98"/>
      <c r="U341" s="98"/>
      <c r="V341" s="98"/>
      <c r="W341" s="98"/>
      <c r="X341" s="98"/>
      <c r="Y341" s="98"/>
      <c r="Z341" s="98"/>
      <c r="AA341" s="98"/>
      <c r="AB341" s="98"/>
      <c r="AC341" s="98"/>
      <c r="AD341" s="98"/>
      <c r="AE341" s="98"/>
      <c r="AF341" s="98"/>
      <c r="AG341" s="98"/>
      <c r="AH341" s="98"/>
      <c r="AI341" s="98"/>
    </row>
    <row r="342" spans="9:35">
      <c r="I342" s="98"/>
      <c r="R342" s="98"/>
      <c r="S342" s="98"/>
      <c r="T342" s="98"/>
      <c r="U342" s="98"/>
      <c r="V342" s="98"/>
      <c r="W342" s="98"/>
      <c r="X342" s="98"/>
      <c r="Y342" s="98"/>
      <c r="Z342" s="98"/>
      <c r="AA342" s="98"/>
      <c r="AB342" s="98"/>
      <c r="AC342" s="98"/>
      <c r="AD342" s="98"/>
      <c r="AE342" s="98"/>
      <c r="AF342" s="98"/>
      <c r="AG342" s="98"/>
      <c r="AH342" s="98"/>
      <c r="AI342" s="98"/>
    </row>
    <row r="343" spans="9:35">
      <c r="I343" s="98"/>
      <c r="R343" s="98"/>
      <c r="S343" s="98"/>
      <c r="T343" s="98"/>
      <c r="U343" s="98"/>
      <c r="V343" s="98"/>
      <c r="W343" s="98"/>
      <c r="X343" s="98"/>
      <c r="Y343" s="98"/>
      <c r="Z343" s="98"/>
      <c r="AA343" s="98"/>
      <c r="AB343" s="98"/>
      <c r="AC343" s="98"/>
      <c r="AD343" s="98"/>
      <c r="AE343" s="98"/>
      <c r="AF343" s="98"/>
      <c r="AG343" s="98"/>
      <c r="AH343" s="98"/>
      <c r="AI343" s="98"/>
    </row>
    <row r="344" spans="9:35">
      <c r="I344" s="98"/>
      <c r="R344" s="98"/>
      <c r="S344" s="98"/>
      <c r="T344" s="98"/>
      <c r="U344" s="98"/>
      <c r="V344" s="98"/>
      <c r="W344" s="98"/>
      <c r="X344" s="98"/>
      <c r="Y344" s="98"/>
      <c r="Z344" s="98"/>
      <c r="AA344" s="98"/>
      <c r="AB344" s="98"/>
      <c r="AC344" s="98"/>
      <c r="AD344" s="98"/>
      <c r="AE344" s="98"/>
      <c r="AF344" s="98"/>
      <c r="AG344" s="98"/>
      <c r="AH344" s="98"/>
      <c r="AI344" s="98"/>
    </row>
    <row r="345" spans="9:35">
      <c r="I345" s="98"/>
      <c r="R345" s="98"/>
      <c r="S345" s="98"/>
      <c r="T345" s="98"/>
      <c r="U345" s="98"/>
      <c r="V345" s="98"/>
      <c r="W345" s="98"/>
      <c r="X345" s="98"/>
      <c r="Y345" s="98"/>
      <c r="Z345" s="98"/>
      <c r="AA345" s="98"/>
      <c r="AB345" s="98"/>
      <c r="AC345" s="98"/>
      <c r="AD345" s="98"/>
      <c r="AE345" s="98"/>
      <c r="AF345" s="98"/>
      <c r="AG345" s="98"/>
      <c r="AH345" s="98"/>
      <c r="AI345" s="98"/>
    </row>
    <row r="346" spans="9:35">
      <c r="I346" s="98"/>
      <c r="R346" s="98"/>
      <c r="S346" s="98"/>
      <c r="T346" s="98"/>
      <c r="U346" s="98"/>
      <c r="V346" s="98"/>
      <c r="W346" s="98"/>
      <c r="X346" s="98"/>
      <c r="Y346" s="98"/>
      <c r="Z346" s="98"/>
      <c r="AA346" s="98"/>
      <c r="AB346" s="98"/>
      <c r="AC346" s="98"/>
      <c r="AD346" s="98"/>
      <c r="AE346" s="98"/>
      <c r="AF346" s="98"/>
      <c r="AG346" s="98"/>
      <c r="AH346" s="98"/>
      <c r="AI346" s="98"/>
    </row>
    <row r="347" spans="9:35">
      <c r="I347" s="98"/>
      <c r="R347" s="98"/>
      <c r="S347" s="98"/>
      <c r="T347" s="98"/>
      <c r="U347" s="98"/>
      <c r="V347" s="98"/>
      <c r="W347" s="98"/>
      <c r="X347" s="98"/>
      <c r="Y347" s="98"/>
      <c r="Z347" s="98"/>
      <c r="AA347" s="98"/>
      <c r="AB347" s="98"/>
      <c r="AC347" s="98"/>
      <c r="AD347" s="98"/>
      <c r="AE347" s="98"/>
      <c r="AF347" s="98"/>
      <c r="AG347" s="98"/>
      <c r="AH347" s="98"/>
      <c r="AI347" s="98"/>
    </row>
    <row r="348" spans="9:35">
      <c r="I348" s="98"/>
      <c r="R348" s="98"/>
      <c r="S348" s="98"/>
      <c r="T348" s="98"/>
      <c r="U348" s="98"/>
      <c r="V348" s="98"/>
      <c r="W348" s="98"/>
      <c r="X348" s="98"/>
      <c r="Y348" s="98"/>
      <c r="Z348" s="98"/>
      <c r="AA348" s="98"/>
      <c r="AB348" s="98"/>
      <c r="AC348" s="98"/>
      <c r="AD348" s="98"/>
      <c r="AE348" s="98"/>
      <c r="AF348" s="98"/>
      <c r="AG348" s="98"/>
      <c r="AH348" s="98"/>
      <c r="AI348" s="98"/>
    </row>
    <row r="349" spans="9:35">
      <c r="I349" s="98"/>
      <c r="R349" s="98"/>
      <c r="S349" s="98"/>
      <c r="T349" s="98"/>
      <c r="U349" s="98"/>
      <c r="V349" s="98"/>
      <c r="W349" s="98"/>
      <c r="X349" s="98"/>
      <c r="Y349" s="98"/>
      <c r="Z349" s="98"/>
      <c r="AA349" s="98"/>
      <c r="AB349" s="98"/>
      <c r="AC349" s="98"/>
      <c r="AD349" s="98"/>
      <c r="AE349" s="98"/>
      <c r="AF349" s="98"/>
      <c r="AG349" s="98"/>
      <c r="AH349" s="98"/>
      <c r="AI349" s="98"/>
    </row>
    <row r="350" spans="9:35">
      <c r="I350" s="98"/>
      <c r="R350" s="98"/>
      <c r="S350" s="98"/>
      <c r="T350" s="98"/>
      <c r="U350" s="98"/>
      <c r="V350" s="98"/>
      <c r="W350" s="98"/>
      <c r="X350" s="98"/>
      <c r="Y350" s="98"/>
      <c r="Z350" s="98"/>
      <c r="AA350" s="98"/>
      <c r="AB350" s="98"/>
      <c r="AC350" s="98"/>
      <c r="AD350" s="98"/>
      <c r="AE350" s="98"/>
      <c r="AF350" s="98"/>
      <c r="AG350" s="98"/>
      <c r="AH350" s="98"/>
      <c r="AI350" s="98"/>
    </row>
    <row r="351" spans="9:35">
      <c r="I351" s="98"/>
      <c r="R351" s="98"/>
      <c r="S351" s="98"/>
      <c r="T351" s="98"/>
      <c r="U351" s="98"/>
      <c r="V351" s="98"/>
      <c r="W351" s="98"/>
      <c r="X351" s="98"/>
      <c r="Y351" s="98"/>
      <c r="Z351" s="98"/>
      <c r="AA351" s="98"/>
      <c r="AB351" s="98"/>
      <c r="AC351" s="98"/>
      <c r="AD351" s="98"/>
      <c r="AE351" s="98"/>
      <c r="AF351" s="98"/>
      <c r="AG351" s="98"/>
      <c r="AH351" s="98"/>
      <c r="AI351" s="98"/>
    </row>
    <row r="352" spans="9:35">
      <c r="I352" s="98"/>
      <c r="R352" s="98"/>
      <c r="S352" s="98"/>
      <c r="T352" s="98"/>
      <c r="U352" s="98"/>
      <c r="V352" s="98"/>
      <c r="W352" s="98"/>
      <c r="X352" s="98"/>
      <c r="Y352" s="98"/>
      <c r="Z352" s="98"/>
      <c r="AA352" s="98"/>
      <c r="AB352" s="98"/>
      <c r="AC352" s="98"/>
      <c r="AD352" s="98"/>
      <c r="AE352" s="98"/>
      <c r="AF352" s="98"/>
      <c r="AG352" s="98"/>
      <c r="AH352" s="98"/>
      <c r="AI352" s="98"/>
    </row>
    <row r="353" spans="9:35">
      <c r="I353" s="98"/>
      <c r="R353" s="98"/>
      <c r="S353" s="98"/>
      <c r="T353" s="98"/>
      <c r="U353" s="98"/>
      <c r="V353" s="98"/>
      <c r="W353" s="98"/>
      <c r="X353" s="98"/>
      <c r="Y353" s="98"/>
      <c r="Z353" s="98"/>
      <c r="AA353" s="98"/>
      <c r="AB353" s="98"/>
      <c r="AC353" s="98"/>
      <c r="AD353" s="98"/>
      <c r="AE353" s="98"/>
      <c r="AF353" s="98"/>
      <c r="AG353" s="98"/>
      <c r="AH353" s="98"/>
      <c r="AI353" s="98"/>
    </row>
    <row r="354" spans="9:35">
      <c r="I354" s="98"/>
      <c r="R354" s="98"/>
      <c r="S354" s="98"/>
      <c r="T354" s="98"/>
      <c r="U354" s="98"/>
      <c r="V354" s="98"/>
      <c r="W354" s="98"/>
      <c r="X354" s="98"/>
      <c r="Y354" s="98"/>
      <c r="Z354" s="98"/>
      <c r="AA354" s="98"/>
      <c r="AB354" s="98"/>
      <c r="AC354" s="98"/>
      <c r="AD354" s="98"/>
      <c r="AE354" s="98"/>
      <c r="AF354" s="98"/>
      <c r="AG354" s="98"/>
      <c r="AH354" s="98"/>
      <c r="AI354" s="98"/>
    </row>
    <row r="355" spans="9:35">
      <c r="I355" s="98"/>
      <c r="R355" s="98"/>
      <c r="S355" s="98"/>
      <c r="T355" s="98"/>
      <c r="U355" s="98"/>
      <c r="V355" s="98"/>
      <c r="W355" s="98"/>
      <c r="X355" s="98"/>
      <c r="Y355" s="98"/>
      <c r="Z355" s="98"/>
      <c r="AA355" s="98"/>
      <c r="AB355" s="98"/>
      <c r="AC355" s="98"/>
      <c r="AD355" s="98"/>
      <c r="AE355" s="98"/>
      <c r="AF355" s="98"/>
      <c r="AG355" s="98"/>
      <c r="AH355" s="98"/>
      <c r="AI355" s="98"/>
    </row>
    <row r="356" spans="9:35">
      <c r="I356" s="98"/>
      <c r="R356" s="98"/>
      <c r="S356" s="98"/>
      <c r="T356" s="98"/>
      <c r="U356" s="98"/>
      <c r="V356" s="98"/>
      <c r="W356" s="98"/>
      <c r="X356" s="98"/>
      <c r="Y356" s="98"/>
      <c r="Z356" s="98"/>
      <c r="AA356" s="98"/>
      <c r="AB356" s="98"/>
      <c r="AC356" s="98"/>
      <c r="AD356" s="98"/>
      <c r="AE356" s="98"/>
      <c r="AF356" s="98"/>
      <c r="AG356" s="98"/>
      <c r="AH356" s="98"/>
      <c r="AI356" s="98"/>
    </row>
    <row r="357" spans="9:35">
      <c r="I357" s="98"/>
      <c r="R357" s="98"/>
      <c r="S357" s="98"/>
      <c r="T357" s="98"/>
      <c r="U357" s="98"/>
      <c r="V357" s="98"/>
      <c r="W357" s="98"/>
      <c r="X357" s="98"/>
      <c r="Y357" s="98"/>
      <c r="Z357" s="98"/>
      <c r="AA357" s="98"/>
      <c r="AB357" s="98"/>
      <c r="AC357" s="98"/>
      <c r="AD357" s="98"/>
      <c r="AE357" s="98"/>
      <c r="AF357" s="98"/>
      <c r="AG357" s="98"/>
      <c r="AH357" s="98"/>
      <c r="AI357" s="98"/>
    </row>
    <row r="358" spans="9:35">
      <c r="I358" s="98"/>
      <c r="R358" s="98"/>
      <c r="S358" s="98"/>
      <c r="T358" s="98"/>
      <c r="U358" s="98"/>
      <c r="V358" s="98"/>
      <c r="W358" s="98"/>
      <c r="X358" s="98"/>
      <c r="Y358" s="98"/>
      <c r="Z358" s="98"/>
      <c r="AA358" s="98"/>
      <c r="AB358" s="98"/>
      <c r="AC358" s="98"/>
      <c r="AD358" s="98"/>
      <c r="AE358" s="98"/>
      <c r="AF358" s="98"/>
      <c r="AG358" s="98"/>
      <c r="AH358" s="98"/>
      <c r="AI358" s="98"/>
    </row>
    <row r="359" spans="9:35">
      <c r="I359" s="98"/>
      <c r="R359" s="98"/>
      <c r="S359" s="98"/>
      <c r="T359" s="98"/>
      <c r="U359" s="98"/>
      <c r="V359" s="98"/>
      <c r="W359" s="98"/>
      <c r="X359" s="98"/>
      <c r="Y359" s="98"/>
      <c r="Z359" s="98"/>
      <c r="AA359" s="98"/>
      <c r="AB359" s="98"/>
      <c r="AC359" s="98"/>
      <c r="AD359" s="98"/>
      <c r="AE359" s="98"/>
      <c r="AF359" s="98"/>
      <c r="AG359" s="98"/>
      <c r="AH359" s="98"/>
      <c r="AI359" s="98"/>
    </row>
    <row r="360" spans="9:35">
      <c r="I360" s="98"/>
      <c r="R360" s="98"/>
      <c r="S360" s="98"/>
      <c r="T360" s="98"/>
      <c r="U360" s="98"/>
      <c r="V360" s="98"/>
      <c r="W360" s="98"/>
      <c r="X360" s="98"/>
      <c r="Y360" s="98"/>
      <c r="Z360" s="98"/>
      <c r="AA360" s="98"/>
      <c r="AB360" s="98"/>
      <c r="AC360" s="98"/>
      <c r="AD360" s="98"/>
      <c r="AE360" s="98"/>
      <c r="AF360" s="98"/>
      <c r="AG360" s="98"/>
      <c r="AH360" s="98"/>
      <c r="AI360" s="98"/>
    </row>
    <row r="361" spans="9:35">
      <c r="I361" s="98"/>
      <c r="R361" s="98"/>
      <c r="S361" s="98"/>
      <c r="T361" s="98"/>
      <c r="U361" s="98"/>
      <c r="V361" s="98"/>
      <c r="W361" s="98"/>
      <c r="X361" s="98"/>
      <c r="Y361" s="98"/>
      <c r="Z361" s="98"/>
      <c r="AA361" s="98"/>
      <c r="AB361" s="98"/>
      <c r="AC361" s="98"/>
      <c r="AD361" s="98"/>
      <c r="AE361" s="98"/>
      <c r="AF361" s="98"/>
      <c r="AG361" s="98"/>
      <c r="AH361" s="98"/>
      <c r="AI361" s="98"/>
    </row>
    <row r="362" spans="9:35">
      <c r="I362" s="98"/>
      <c r="R362" s="98"/>
      <c r="S362" s="98"/>
      <c r="T362" s="98"/>
      <c r="U362" s="98"/>
      <c r="V362" s="98"/>
      <c r="W362" s="98"/>
      <c r="X362" s="98"/>
      <c r="Y362" s="98"/>
      <c r="Z362" s="98"/>
      <c r="AA362" s="98"/>
      <c r="AB362" s="98"/>
      <c r="AC362" s="98"/>
      <c r="AD362" s="98"/>
      <c r="AE362" s="98"/>
      <c r="AF362" s="98"/>
      <c r="AG362" s="98"/>
      <c r="AH362" s="98"/>
      <c r="AI362" s="98"/>
    </row>
    <row r="363" spans="9:35">
      <c r="I363" s="98"/>
      <c r="R363" s="98"/>
      <c r="S363" s="98"/>
      <c r="T363" s="98"/>
      <c r="U363" s="98"/>
      <c r="V363" s="98"/>
      <c r="W363" s="98"/>
      <c r="X363" s="98"/>
      <c r="Y363" s="98"/>
      <c r="Z363" s="98"/>
      <c r="AA363" s="98"/>
      <c r="AB363" s="98"/>
      <c r="AC363" s="98"/>
      <c r="AD363" s="98"/>
      <c r="AE363" s="98"/>
      <c r="AF363" s="98"/>
      <c r="AG363" s="98"/>
      <c r="AH363" s="98"/>
      <c r="AI363" s="98"/>
    </row>
    <row r="364" spans="9:35">
      <c r="I364" s="98"/>
      <c r="R364" s="98"/>
      <c r="S364" s="98"/>
      <c r="T364" s="98"/>
      <c r="U364" s="98"/>
      <c r="V364" s="98"/>
      <c r="W364" s="98"/>
      <c r="X364" s="98"/>
      <c r="Y364" s="98"/>
      <c r="Z364" s="98"/>
      <c r="AA364" s="98"/>
      <c r="AB364" s="98"/>
      <c r="AC364" s="98"/>
      <c r="AD364" s="98"/>
      <c r="AE364" s="98"/>
      <c r="AF364" s="98"/>
      <c r="AG364" s="98"/>
      <c r="AH364" s="98"/>
      <c r="AI364" s="98"/>
    </row>
    <row r="365" spans="9:35">
      <c r="I365" s="98"/>
      <c r="R365" s="98"/>
      <c r="S365" s="98"/>
      <c r="T365" s="98"/>
      <c r="U365" s="98"/>
      <c r="V365" s="98"/>
      <c r="W365" s="98"/>
      <c r="X365" s="98"/>
      <c r="Y365" s="98"/>
      <c r="Z365" s="98"/>
      <c r="AA365" s="98"/>
      <c r="AB365" s="98"/>
      <c r="AC365" s="98"/>
      <c r="AD365" s="98"/>
      <c r="AE365" s="98"/>
      <c r="AF365" s="98"/>
      <c r="AG365" s="98"/>
      <c r="AH365" s="98"/>
      <c r="AI365" s="98"/>
    </row>
    <row r="366" spans="9:35">
      <c r="I366" s="98"/>
      <c r="R366" s="98"/>
      <c r="S366" s="98"/>
      <c r="T366" s="98"/>
      <c r="U366" s="98"/>
      <c r="V366" s="98"/>
      <c r="W366" s="98"/>
      <c r="X366" s="98"/>
      <c r="Y366" s="98"/>
      <c r="Z366" s="98"/>
      <c r="AA366" s="98"/>
      <c r="AB366" s="98"/>
      <c r="AC366" s="98"/>
      <c r="AD366" s="98"/>
      <c r="AE366" s="98"/>
      <c r="AF366" s="98"/>
      <c r="AG366" s="98"/>
      <c r="AH366" s="98"/>
      <c r="AI366" s="98"/>
    </row>
    <row r="367" spans="9:35">
      <c r="I367" s="98"/>
      <c r="R367" s="98"/>
      <c r="S367" s="98"/>
      <c r="T367" s="98"/>
      <c r="U367" s="98"/>
      <c r="V367" s="98"/>
      <c r="W367" s="98"/>
      <c r="X367" s="98"/>
      <c r="Y367" s="98"/>
      <c r="Z367" s="98"/>
      <c r="AA367" s="98"/>
      <c r="AB367" s="98"/>
      <c r="AC367" s="98"/>
      <c r="AD367" s="98"/>
      <c r="AE367" s="98"/>
      <c r="AF367" s="98"/>
      <c r="AG367" s="98"/>
      <c r="AH367" s="98"/>
      <c r="AI367" s="98"/>
    </row>
    <row r="368" spans="9:35">
      <c r="I368" s="98"/>
      <c r="R368" s="98"/>
      <c r="S368" s="98"/>
      <c r="T368" s="98"/>
      <c r="U368" s="98"/>
      <c r="V368" s="98"/>
      <c r="W368" s="98"/>
      <c r="X368" s="98"/>
      <c r="Y368" s="98"/>
      <c r="Z368" s="98"/>
      <c r="AA368" s="98"/>
      <c r="AB368" s="98"/>
      <c r="AC368" s="98"/>
      <c r="AD368" s="98"/>
      <c r="AE368" s="98"/>
      <c r="AF368" s="98"/>
      <c r="AG368" s="98"/>
      <c r="AH368" s="98"/>
      <c r="AI368" s="98"/>
    </row>
    <row r="369" spans="9:35">
      <c r="I369" s="98"/>
      <c r="R369" s="98"/>
      <c r="S369" s="98"/>
      <c r="T369" s="98"/>
      <c r="U369" s="98"/>
      <c r="V369" s="98"/>
      <c r="W369" s="98"/>
      <c r="X369" s="98"/>
      <c r="Y369" s="98"/>
      <c r="Z369" s="98"/>
      <c r="AA369" s="98"/>
      <c r="AB369" s="98"/>
      <c r="AC369" s="98"/>
      <c r="AD369" s="98"/>
      <c r="AE369" s="98"/>
      <c r="AF369" s="98"/>
      <c r="AG369" s="98"/>
      <c r="AH369" s="98"/>
      <c r="AI369" s="98"/>
    </row>
    <row r="370" spans="9:35">
      <c r="I370" s="98"/>
      <c r="R370" s="98"/>
      <c r="S370" s="98"/>
      <c r="T370" s="98"/>
      <c r="U370" s="98"/>
      <c r="V370" s="98"/>
      <c r="W370" s="98"/>
      <c r="X370" s="98"/>
      <c r="Y370" s="98"/>
      <c r="Z370" s="98"/>
      <c r="AA370" s="98"/>
      <c r="AB370" s="98"/>
      <c r="AC370" s="98"/>
      <c r="AD370" s="98"/>
      <c r="AE370" s="98"/>
      <c r="AF370" s="98"/>
      <c r="AG370" s="98"/>
      <c r="AH370" s="98"/>
      <c r="AI370" s="98"/>
    </row>
    <row r="371" spans="9:35">
      <c r="I371" s="98"/>
      <c r="R371" s="98"/>
      <c r="S371" s="98"/>
      <c r="T371" s="98"/>
      <c r="U371" s="98"/>
      <c r="V371" s="98"/>
      <c r="W371" s="98"/>
      <c r="X371" s="98"/>
      <c r="Y371" s="98"/>
      <c r="Z371" s="98"/>
      <c r="AA371" s="98"/>
      <c r="AB371" s="98"/>
      <c r="AC371" s="98"/>
      <c r="AD371" s="98"/>
      <c r="AE371" s="98"/>
      <c r="AF371" s="98"/>
      <c r="AG371" s="98"/>
      <c r="AH371" s="98"/>
      <c r="AI371" s="98"/>
    </row>
    <row r="372" spans="9:35">
      <c r="I372" s="98"/>
      <c r="R372" s="98"/>
      <c r="S372" s="98"/>
      <c r="T372" s="98"/>
      <c r="U372" s="98"/>
      <c r="V372" s="98"/>
      <c r="W372" s="98"/>
      <c r="X372" s="98"/>
      <c r="Y372" s="98"/>
      <c r="Z372" s="98"/>
      <c r="AA372" s="98"/>
      <c r="AB372" s="98"/>
      <c r="AC372" s="98"/>
      <c r="AD372" s="98"/>
      <c r="AE372" s="98"/>
      <c r="AF372" s="98"/>
      <c r="AG372" s="98"/>
      <c r="AH372" s="98"/>
      <c r="AI372" s="98"/>
    </row>
    <row r="373" spans="9:35">
      <c r="I373" s="98"/>
      <c r="R373" s="98"/>
      <c r="S373" s="98"/>
      <c r="T373" s="98"/>
      <c r="U373" s="98"/>
      <c r="V373" s="98"/>
      <c r="W373" s="98"/>
      <c r="X373" s="98"/>
      <c r="Y373" s="98"/>
      <c r="Z373" s="98"/>
      <c r="AA373" s="98"/>
      <c r="AB373" s="98"/>
      <c r="AC373" s="98"/>
      <c r="AD373" s="98"/>
      <c r="AE373" s="98"/>
      <c r="AF373" s="98"/>
      <c r="AG373" s="98"/>
      <c r="AH373" s="98"/>
      <c r="AI373" s="98"/>
    </row>
    <row r="374" spans="9:35">
      <c r="I374" s="98"/>
      <c r="R374" s="98"/>
      <c r="S374" s="98"/>
      <c r="T374" s="98"/>
      <c r="U374" s="98"/>
      <c r="V374" s="98"/>
      <c r="W374" s="98"/>
      <c r="X374" s="98"/>
      <c r="Y374" s="98"/>
      <c r="Z374" s="98"/>
      <c r="AA374" s="98"/>
      <c r="AB374" s="98"/>
      <c r="AC374" s="98"/>
      <c r="AD374" s="98"/>
      <c r="AE374" s="98"/>
      <c r="AF374" s="98"/>
      <c r="AG374" s="98"/>
      <c r="AH374" s="98"/>
      <c r="AI374" s="98"/>
    </row>
    <row r="375" spans="9:35">
      <c r="I375" s="98"/>
      <c r="R375" s="98"/>
      <c r="S375" s="98"/>
      <c r="T375" s="98"/>
      <c r="U375" s="98"/>
      <c r="V375" s="98"/>
      <c r="W375" s="98"/>
      <c r="X375" s="98"/>
      <c r="Y375" s="98"/>
      <c r="Z375" s="98"/>
      <c r="AA375" s="98"/>
      <c r="AB375" s="98"/>
      <c r="AC375" s="98"/>
      <c r="AD375" s="98"/>
      <c r="AE375" s="98"/>
      <c r="AF375" s="98"/>
      <c r="AG375" s="98"/>
      <c r="AH375" s="98"/>
      <c r="AI375" s="98"/>
    </row>
    <row r="376" spans="9:35">
      <c r="I376" s="98"/>
      <c r="R376" s="98"/>
      <c r="S376" s="98"/>
      <c r="T376" s="98"/>
      <c r="U376" s="98"/>
      <c r="V376" s="98"/>
      <c r="W376" s="98"/>
      <c r="X376" s="98"/>
      <c r="Y376" s="98"/>
      <c r="Z376" s="98"/>
      <c r="AA376" s="98"/>
      <c r="AB376" s="98"/>
      <c r="AC376" s="98"/>
      <c r="AD376" s="98"/>
      <c r="AE376" s="98"/>
      <c r="AF376" s="98"/>
      <c r="AG376" s="98"/>
      <c r="AH376" s="98"/>
      <c r="AI376" s="98"/>
    </row>
    <row r="377" spans="9:35">
      <c r="I377" s="98"/>
      <c r="R377" s="98"/>
      <c r="S377" s="98"/>
      <c r="T377" s="98"/>
      <c r="U377" s="98"/>
      <c r="V377" s="98"/>
      <c r="W377" s="98"/>
      <c r="X377" s="98"/>
      <c r="Y377" s="98"/>
      <c r="Z377" s="98"/>
      <c r="AA377" s="98"/>
      <c r="AB377" s="98"/>
      <c r="AC377" s="98"/>
      <c r="AD377" s="98"/>
      <c r="AE377" s="98"/>
      <c r="AF377" s="98"/>
      <c r="AG377" s="98"/>
      <c r="AH377" s="98"/>
      <c r="AI377" s="98"/>
    </row>
    <row r="378" spans="9:35">
      <c r="I378" s="98"/>
      <c r="R378" s="98"/>
      <c r="S378" s="98"/>
      <c r="T378" s="98"/>
      <c r="U378" s="98"/>
      <c r="V378" s="98"/>
      <c r="W378" s="98"/>
      <c r="X378" s="98"/>
      <c r="Y378" s="98"/>
      <c r="Z378" s="98"/>
      <c r="AA378" s="98"/>
      <c r="AB378" s="98"/>
      <c r="AC378" s="98"/>
      <c r="AD378" s="98"/>
      <c r="AE378" s="98"/>
      <c r="AF378" s="98"/>
      <c r="AG378" s="98"/>
      <c r="AH378" s="98"/>
      <c r="AI378" s="98"/>
    </row>
    <row r="379" spans="9:35">
      <c r="I379" s="98"/>
      <c r="R379" s="98"/>
      <c r="S379" s="98"/>
      <c r="T379" s="98"/>
      <c r="U379" s="98"/>
      <c r="V379" s="98"/>
      <c r="W379" s="98"/>
      <c r="X379" s="98"/>
      <c r="Y379" s="98"/>
      <c r="Z379" s="98"/>
      <c r="AA379" s="98"/>
      <c r="AB379" s="98"/>
      <c r="AC379" s="98"/>
      <c r="AD379" s="98"/>
      <c r="AE379" s="98"/>
      <c r="AF379" s="98"/>
      <c r="AG379" s="98"/>
      <c r="AH379" s="98"/>
      <c r="AI379" s="98"/>
    </row>
    <row r="380" spans="9:35">
      <c r="I380" s="98"/>
      <c r="R380" s="98"/>
      <c r="S380" s="98"/>
      <c r="T380" s="98"/>
      <c r="U380" s="98"/>
      <c r="V380" s="98"/>
      <c r="W380" s="98"/>
      <c r="X380" s="98"/>
      <c r="Y380" s="98"/>
      <c r="Z380" s="98"/>
      <c r="AA380" s="98"/>
      <c r="AB380" s="98"/>
      <c r="AC380" s="98"/>
      <c r="AD380" s="98"/>
      <c r="AE380" s="98"/>
      <c r="AF380" s="98"/>
      <c r="AG380" s="98"/>
      <c r="AH380" s="98"/>
      <c r="AI380" s="98"/>
    </row>
    <row r="381" spans="9:35">
      <c r="I381" s="98"/>
      <c r="R381" s="98"/>
      <c r="S381" s="98"/>
      <c r="T381" s="98"/>
      <c r="U381" s="98"/>
      <c r="V381" s="98"/>
      <c r="W381" s="98"/>
      <c r="X381" s="98"/>
      <c r="Y381" s="98"/>
      <c r="Z381" s="98"/>
      <c r="AA381" s="98"/>
      <c r="AB381" s="98"/>
      <c r="AC381" s="98"/>
      <c r="AD381" s="98"/>
      <c r="AE381" s="98"/>
      <c r="AF381" s="98"/>
      <c r="AG381" s="98"/>
      <c r="AH381" s="98"/>
      <c r="AI381" s="98"/>
    </row>
    <row r="382" spans="9:35">
      <c r="I382" s="98"/>
      <c r="R382" s="98"/>
      <c r="S382" s="98"/>
      <c r="T382" s="98"/>
      <c r="U382" s="98"/>
      <c r="V382" s="98"/>
      <c r="W382" s="98"/>
      <c r="X382" s="98"/>
      <c r="Y382" s="98"/>
      <c r="Z382" s="98"/>
      <c r="AA382" s="98"/>
      <c r="AB382" s="98"/>
      <c r="AC382" s="98"/>
      <c r="AD382" s="98"/>
      <c r="AE382" s="98"/>
      <c r="AF382" s="98"/>
      <c r="AG382" s="98"/>
      <c r="AH382" s="98"/>
      <c r="AI382" s="98"/>
    </row>
    <row r="383" spans="9:35">
      <c r="I383" s="98"/>
      <c r="R383" s="98"/>
      <c r="S383" s="98"/>
      <c r="T383" s="98"/>
      <c r="U383" s="98"/>
      <c r="V383" s="98"/>
      <c r="W383" s="98"/>
      <c r="X383" s="98"/>
      <c r="Y383" s="98"/>
      <c r="Z383" s="98"/>
      <c r="AA383" s="98"/>
      <c r="AB383" s="98"/>
      <c r="AC383" s="98"/>
      <c r="AD383" s="98"/>
      <c r="AE383" s="98"/>
      <c r="AF383" s="98"/>
      <c r="AG383" s="98"/>
      <c r="AH383" s="98"/>
      <c r="AI383" s="98"/>
    </row>
    <row r="384" spans="9:35">
      <c r="I384" s="98"/>
      <c r="R384" s="98"/>
      <c r="S384" s="98"/>
      <c r="T384" s="98"/>
      <c r="U384" s="98"/>
      <c r="V384" s="98"/>
      <c r="W384" s="98"/>
      <c r="X384" s="98"/>
      <c r="Y384" s="98"/>
      <c r="Z384" s="98"/>
      <c r="AA384" s="98"/>
      <c r="AB384" s="98"/>
      <c r="AC384" s="98"/>
      <c r="AD384" s="98"/>
      <c r="AE384" s="98"/>
      <c r="AF384" s="98"/>
      <c r="AG384" s="98"/>
      <c r="AH384" s="98"/>
      <c r="AI384" s="98"/>
    </row>
    <row r="385" spans="9:35">
      <c r="I385" s="98"/>
      <c r="R385" s="98"/>
      <c r="S385" s="98"/>
      <c r="T385" s="98"/>
      <c r="U385" s="98"/>
      <c r="V385" s="98"/>
      <c r="W385" s="98"/>
      <c r="X385" s="98"/>
      <c r="Y385" s="98"/>
      <c r="Z385" s="98"/>
      <c r="AA385" s="98"/>
      <c r="AB385" s="98"/>
      <c r="AC385" s="98"/>
      <c r="AD385" s="98"/>
      <c r="AE385" s="98"/>
      <c r="AF385" s="98"/>
      <c r="AG385" s="98"/>
      <c r="AH385" s="98"/>
      <c r="AI385" s="98"/>
    </row>
    <row r="386" spans="9:35">
      <c r="I386" s="98"/>
      <c r="R386" s="98"/>
      <c r="S386" s="98"/>
      <c r="T386" s="98"/>
      <c r="U386" s="98"/>
      <c r="V386" s="98"/>
      <c r="W386" s="98"/>
      <c r="X386" s="98"/>
      <c r="Y386" s="98"/>
      <c r="Z386" s="98"/>
      <c r="AA386" s="98"/>
      <c r="AB386" s="98"/>
      <c r="AC386" s="98"/>
      <c r="AD386" s="98"/>
      <c r="AE386" s="98"/>
      <c r="AF386" s="98"/>
      <c r="AG386" s="98"/>
      <c r="AH386" s="98"/>
      <c r="AI386" s="98"/>
    </row>
    <row r="387" spans="9:35">
      <c r="I387" s="98"/>
      <c r="R387" s="98"/>
      <c r="S387" s="98"/>
      <c r="T387" s="98"/>
      <c r="U387" s="98"/>
      <c r="V387" s="98"/>
      <c r="W387" s="98"/>
      <c r="X387" s="98"/>
      <c r="Y387" s="98"/>
      <c r="Z387" s="98"/>
      <c r="AA387" s="98"/>
      <c r="AB387" s="98"/>
      <c r="AC387" s="98"/>
      <c r="AD387" s="98"/>
      <c r="AE387" s="98"/>
      <c r="AF387" s="98"/>
      <c r="AG387" s="98"/>
      <c r="AH387" s="98"/>
      <c r="AI387" s="98"/>
    </row>
    <row r="388" spans="9:35">
      <c r="I388" s="98"/>
      <c r="R388" s="98"/>
      <c r="S388" s="98"/>
      <c r="T388" s="98"/>
      <c r="U388" s="98"/>
      <c r="V388" s="98"/>
      <c r="W388" s="98"/>
      <c r="X388" s="98"/>
      <c r="Y388" s="98"/>
      <c r="Z388" s="98"/>
      <c r="AA388" s="98"/>
      <c r="AB388" s="98"/>
      <c r="AC388" s="98"/>
      <c r="AD388" s="98"/>
      <c r="AE388" s="98"/>
      <c r="AF388" s="98"/>
      <c r="AG388" s="98"/>
      <c r="AH388" s="98"/>
      <c r="AI388" s="98"/>
    </row>
    <row r="389" spans="9:35">
      <c r="I389" s="98"/>
      <c r="R389" s="98"/>
      <c r="S389" s="98"/>
      <c r="T389" s="98"/>
      <c r="U389" s="98"/>
      <c r="V389" s="98"/>
      <c r="W389" s="98"/>
      <c r="X389" s="98"/>
      <c r="Y389" s="98"/>
      <c r="Z389" s="98"/>
      <c r="AA389" s="98"/>
      <c r="AB389" s="98"/>
      <c r="AC389" s="98"/>
      <c r="AD389" s="98"/>
      <c r="AE389" s="98"/>
      <c r="AF389" s="98"/>
      <c r="AG389" s="98"/>
      <c r="AH389" s="98"/>
      <c r="AI389" s="98"/>
    </row>
    <row r="390" spans="9:35">
      <c r="I390" s="98"/>
      <c r="R390" s="98"/>
      <c r="S390" s="98"/>
      <c r="T390" s="98"/>
      <c r="U390" s="98"/>
      <c r="V390" s="98"/>
      <c r="W390" s="98"/>
      <c r="X390" s="98"/>
      <c r="Y390" s="98"/>
      <c r="Z390" s="98"/>
      <c r="AA390" s="98"/>
      <c r="AB390" s="98"/>
      <c r="AC390" s="98"/>
      <c r="AD390" s="98"/>
      <c r="AE390" s="98"/>
      <c r="AF390" s="98"/>
      <c r="AG390" s="98"/>
      <c r="AH390" s="98"/>
      <c r="AI390" s="98"/>
    </row>
    <row r="391" spans="9:35">
      <c r="I391" s="98"/>
      <c r="R391" s="98"/>
      <c r="S391" s="98"/>
      <c r="T391" s="98"/>
      <c r="U391" s="98"/>
      <c r="V391" s="98"/>
      <c r="W391" s="98"/>
      <c r="X391" s="98"/>
      <c r="Y391" s="98"/>
      <c r="Z391" s="98"/>
      <c r="AA391" s="98"/>
      <c r="AB391" s="98"/>
      <c r="AC391" s="98"/>
      <c r="AD391" s="98"/>
      <c r="AE391" s="98"/>
      <c r="AF391" s="98"/>
      <c r="AG391" s="98"/>
      <c r="AH391" s="98"/>
      <c r="AI391" s="98"/>
    </row>
    <row r="392" spans="9:35">
      <c r="I392" s="98"/>
      <c r="R392" s="98"/>
      <c r="S392" s="98"/>
      <c r="T392" s="98"/>
      <c r="U392" s="98"/>
      <c r="V392" s="98"/>
      <c r="W392" s="98"/>
      <c r="X392" s="98"/>
      <c r="Y392" s="98"/>
      <c r="Z392" s="98"/>
      <c r="AA392" s="98"/>
      <c r="AB392" s="98"/>
      <c r="AC392" s="98"/>
      <c r="AD392" s="98"/>
      <c r="AE392" s="98"/>
      <c r="AF392" s="98"/>
      <c r="AG392" s="98"/>
      <c r="AH392" s="98"/>
      <c r="AI392" s="98"/>
    </row>
    <row r="393" spans="9:35">
      <c r="I393" s="98"/>
      <c r="R393" s="98"/>
      <c r="S393" s="98"/>
      <c r="T393" s="98"/>
      <c r="U393" s="98"/>
      <c r="V393" s="98"/>
      <c r="W393" s="98"/>
      <c r="X393" s="98"/>
      <c r="Y393" s="98"/>
      <c r="Z393" s="98"/>
      <c r="AA393" s="98"/>
      <c r="AB393" s="98"/>
      <c r="AC393" s="98"/>
      <c r="AD393" s="98"/>
      <c r="AE393" s="98"/>
      <c r="AF393" s="98"/>
      <c r="AG393" s="98"/>
      <c r="AH393" s="98"/>
      <c r="AI393" s="98"/>
    </row>
    <row r="394" spans="9:35">
      <c r="I394" s="98"/>
      <c r="R394" s="98"/>
      <c r="S394" s="98"/>
      <c r="T394" s="98"/>
      <c r="U394" s="98"/>
      <c r="V394" s="98"/>
      <c r="W394" s="98"/>
      <c r="X394" s="98"/>
      <c r="Y394" s="98"/>
      <c r="Z394" s="98"/>
      <c r="AA394" s="98"/>
      <c r="AB394" s="98"/>
      <c r="AC394" s="98"/>
      <c r="AD394" s="98"/>
      <c r="AE394" s="98"/>
      <c r="AF394" s="98"/>
      <c r="AG394" s="98"/>
      <c r="AH394" s="98"/>
      <c r="AI394" s="98"/>
    </row>
    <row r="395" spans="9:35">
      <c r="I395" s="98"/>
      <c r="R395" s="98"/>
      <c r="S395" s="98"/>
      <c r="T395" s="98"/>
      <c r="U395" s="98"/>
      <c r="V395" s="98"/>
      <c r="W395" s="98"/>
      <c r="X395" s="98"/>
      <c r="Y395" s="98"/>
      <c r="Z395" s="98"/>
      <c r="AA395" s="98"/>
      <c r="AB395" s="98"/>
      <c r="AC395" s="98"/>
      <c r="AD395" s="98"/>
      <c r="AE395" s="98"/>
      <c r="AF395" s="98"/>
      <c r="AG395" s="98"/>
      <c r="AH395" s="98"/>
      <c r="AI395" s="98"/>
    </row>
    <row r="396" spans="9:35">
      <c r="I396" s="98"/>
      <c r="R396" s="98"/>
      <c r="S396" s="98"/>
      <c r="T396" s="98"/>
      <c r="U396" s="98"/>
      <c r="V396" s="98"/>
      <c r="W396" s="98"/>
      <c r="X396" s="98"/>
      <c r="Y396" s="98"/>
      <c r="Z396" s="98"/>
      <c r="AA396" s="98"/>
      <c r="AB396" s="98"/>
      <c r="AC396" s="98"/>
      <c r="AD396" s="98"/>
      <c r="AE396" s="98"/>
      <c r="AF396" s="98"/>
      <c r="AG396" s="98"/>
      <c r="AH396" s="98"/>
      <c r="AI396" s="98"/>
    </row>
    <row r="397" spans="9:35">
      <c r="I397" s="98"/>
      <c r="R397" s="98"/>
      <c r="S397" s="98"/>
      <c r="T397" s="98"/>
      <c r="U397" s="98"/>
      <c r="V397" s="98"/>
      <c r="W397" s="98"/>
      <c r="X397" s="98"/>
      <c r="Y397" s="98"/>
      <c r="Z397" s="98"/>
      <c r="AA397" s="98"/>
      <c r="AB397" s="98"/>
      <c r="AC397" s="98"/>
      <c r="AD397" s="98"/>
      <c r="AE397" s="98"/>
      <c r="AF397" s="98"/>
      <c r="AG397" s="98"/>
      <c r="AH397" s="98"/>
      <c r="AI397" s="98"/>
    </row>
    <row r="398" spans="9:35">
      <c r="I398" s="98"/>
      <c r="R398" s="98"/>
      <c r="S398" s="98"/>
      <c r="T398" s="98"/>
      <c r="U398" s="98"/>
      <c r="V398" s="98"/>
      <c r="W398" s="98"/>
      <c r="X398" s="98"/>
      <c r="Y398" s="98"/>
      <c r="Z398" s="98"/>
      <c r="AA398" s="98"/>
      <c r="AB398" s="98"/>
      <c r="AC398" s="98"/>
      <c r="AD398" s="98"/>
      <c r="AE398" s="98"/>
      <c r="AF398" s="98"/>
      <c r="AG398" s="98"/>
      <c r="AH398" s="98"/>
      <c r="AI398" s="98"/>
    </row>
    <row r="399" spans="9:35">
      <c r="I399" s="98"/>
      <c r="R399" s="98"/>
      <c r="S399" s="98"/>
      <c r="T399" s="98"/>
      <c r="U399" s="98"/>
      <c r="V399" s="98"/>
      <c r="W399" s="98"/>
      <c r="X399" s="98"/>
      <c r="Y399" s="98"/>
      <c r="Z399" s="98"/>
      <c r="AA399" s="98"/>
      <c r="AB399" s="98"/>
      <c r="AC399" s="98"/>
      <c r="AD399" s="98"/>
      <c r="AE399" s="98"/>
      <c r="AF399" s="98"/>
      <c r="AG399" s="98"/>
      <c r="AH399" s="98"/>
      <c r="AI399" s="98"/>
    </row>
    <row r="400" spans="9:35">
      <c r="I400" s="98"/>
      <c r="R400" s="98"/>
      <c r="S400" s="98"/>
      <c r="T400" s="98"/>
      <c r="U400" s="98"/>
      <c r="V400" s="98"/>
      <c r="W400" s="98"/>
      <c r="X400" s="98"/>
      <c r="Y400" s="98"/>
      <c r="Z400" s="98"/>
      <c r="AA400" s="98"/>
      <c r="AB400" s="98"/>
      <c r="AC400" s="98"/>
      <c r="AD400" s="98"/>
      <c r="AE400" s="98"/>
      <c r="AF400" s="98"/>
      <c r="AG400" s="98"/>
      <c r="AH400" s="98"/>
      <c r="AI400" s="98"/>
    </row>
    <row r="401" spans="9:35">
      <c r="I401" s="98"/>
      <c r="R401" s="98"/>
      <c r="S401" s="98"/>
      <c r="T401" s="98"/>
      <c r="U401" s="98"/>
      <c r="V401" s="98"/>
      <c r="W401" s="98"/>
      <c r="X401" s="98"/>
      <c r="Y401" s="98"/>
      <c r="Z401" s="98"/>
      <c r="AA401" s="98"/>
      <c r="AB401" s="98"/>
      <c r="AC401" s="98"/>
      <c r="AD401" s="98"/>
      <c r="AE401" s="98"/>
      <c r="AF401" s="98"/>
      <c r="AG401" s="98"/>
      <c r="AH401" s="98"/>
      <c r="AI401" s="98"/>
    </row>
    <row r="402" spans="9:35">
      <c r="I402" s="98"/>
      <c r="R402" s="98"/>
      <c r="S402" s="98"/>
      <c r="T402" s="98"/>
      <c r="U402" s="98"/>
      <c r="V402" s="98"/>
      <c r="W402" s="98"/>
      <c r="X402" s="98"/>
      <c r="Y402" s="98"/>
      <c r="Z402" s="98"/>
      <c r="AA402" s="98"/>
      <c r="AB402" s="98"/>
      <c r="AC402" s="98"/>
      <c r="AD402" s="98"/>
      <c r="AE402" s="98"/>
      <c r="AF402" s="98"/>
      <c r="AG402" s="98"/>
      <c r="AH402" s="98"/>
      <c r="AI402" s="98"/>
    </row>
    <row r="403" spans="9:35">
      <c r="I403" s="98"/>
      <c r="R403" s="98"/>
      <c r="S403" s="98"/>
      <c r="T403" s="98"/>
      <c r="U403" s="98"/>
      <c r="V403" s="98"/>
      <c r="W403" s="98"/>
      <c r="X403" s="98"/>
      <c r="Y403" s="98"/>
      <c r="Z403" s="98"/>
      <c r="AA403" s="98"/>
      <c r="AB403" s="98"/>
      <c r="AC403" s="98"/>
      <c r="AD403" s="98"/>
      <c r="AE403" s="98"/>
      <c r="AF403" s="98"/>
      <c r="AG403" s="98"/>
      <c r="AH403" s="98"/>
      <c r="AI403" s="98"/>
    </row>
    <row r="404" spans="9:35">
      <c r="I404" s="98"/>
      <c r="R404" s="98"/>
      <c r="S404" s="98"/>
      <c r="T404" s="98"/>
      <c r="U404" s="98"/>
      <c r="V404" s="98"/>
      <c r="W404" s="98"/>
      <c r="X404" s="98"/>
      <c r="Y404" s="98"/>
      <c r="Z404" s="98"/>
      <c r="AA404" s="98"/>
      <c r="AB404" s="98"/>
      <c r="AC404" s="98"/>
      <c r="AD404" s="98"/>
      <c r="AE404" s="98"/>
      <c r="AF404" s="98"/>
      <c r="AG404" s="98"/>
      <c r="AH404" s="98"/>
      <c r="AI404" s="98"/>
    </row>
    <row r="405" spans="9:35">
      <c r="I405" s="98"/>
      <c r="R405" s="98"/>
      <c r="S405" s="98"/>
      <c r="T405" s="98"/>
      <c r="U405" s="98"/>
      <c r="V405" s="98"/>
      <c r="W405" s="98"/>
      <c r="X405" s="98"/>
      <c r="Y405" s="98"/>
      <c r="Z405" s="98"/>
      <c r="AA405" s="98"/>
      <c r="AB405" s="98"/>
      <c r="AC405" s="98"/>
      <c r="AD405" s="98"/>
      <c r="AE405" s="98"/>
      <c r="AF405" s="98"/>
      <c r="AG405" s="98"/>
      <c r="AH405" s="98"/>
      <c r="AI405" s="98"/>
    </row>
    <row r="406" spans="9:35">
      <c r="I406" s="98"/>
      <c r="R406" s="98"/>
      <c r="S406" s="98"/>
      <c r="T406" s="98"/>
      <c r="U406" s="98"/>
      <c r="V406" s="98"/>
      <c r="W406" s="98"/>
      <c r="X406" s="98"/>
      <c r="Y406" s="98"/>
      <c r="Z406" s="98"/>
      <c r="AA406" s="98"/>
      <c r="AB406" s="98"/>
      <c r="AC406" s="98"/>
      <c r="AD406" s="98"/>
      <c r="AE406" s="98"/>
      <c r="AF406" s="98"/>
      <c r="AG406" s="98"/>
      <c r="AH406" s="98"/>
      <c r="AI406" s="98"/>
    </row>
    <row r="407" spans="9:35">
      <c r="I407" s="98"/>
      <c r="R407" s="98"/>
      <c r="S407" s="98"/>
      <c r="T407" s="98"/>
      <c r="U407" s="98"/>
      <c r="V407" s="98"/>
      <c r="W407" s="98"/>
      <c r="X407" s="98"/>
      <c r="Y407" s="98"/>
      <c r="Z407" s="98"/>
      <c r="AA407" s="98"/>
      <c r="AB407" s="98"/>
      <c r="AC407" s="98"/>
      <c r="AD407" s="98"/>
      <c r="AE407" s="98"/>
      <c r="AF407" s="98"/>
      <c r="AG407" s="98"/>
      <c r="AH407" s="98"/>
      <c r="AI407" s="98"/>
    </row>
    <row r="408" spans="9:35">
      <c r="I408" s="98"/>
      <c r="R408" s="98"/>
      <c r="S408" s="98"/>
      <c r="T408" s="98"/>
      <c r="U408" s="98"/>
      <c r="V408" s="98"/>
      <c r="W408" s="98"/>
      <c r="X408" s="98"/>
      <c r="Y408" s="98"/>
      <c r="Z408" s="98"/>
      <c r="AA408" s="98"/>
      <c r="AB408" s="98"/>
      <c r="AC408" s="98"/>
      <c r="AD408" s="98"/>
      <c r="AE408" s="98"/>
      <c r="AF408" s="98"/>
      <c r="AG408" s="98"/>
      <c r="AH408" s="98"/>
      <c r="AI408" s="98"/>
    </row>
    <row r="409" spans="9:35">
      <c r="I409" s="98"/>
      <c r="R409" s="98"/>
      <c r="S409" s="98"/>
      <c r="T409" s="98"/>
      <c r="U409" s="98"/>
      <c r="V409" s="98"/>
      <c r="W409" s="98"/>
      <c r="X409" s="98"/>
      <c r="Y409" s="98"/>
      <c r="Z409" s="98"/>
      <c r="AA409" s="98"/>
      <c r="AB409" s="98"/>
      <c r="AC409" s="98"/>
      <c r="AD409" s="98"/>
      <c r="AE409" s="98"/>
      <c r="AF409" s="98"/>
      <c r="AG409" s="98"/>
      <c r="AH409" s="98"/>
      <c r="AI409" s="98"/>
    </row>
    <row r="410" spans="9:35">
      <c r="I410" s="98"/>
      <c r="R410" s="98"/>
      <c r="S410" s="98"/>
      <c r="T410" s="98"/>
      <c r="U410" s="98"/>
      <c r="V410" s="98"/>
      <c r="W410" s="98"/>
      <c r="X410" s="98"/>
      <c r="Y410" s="98"/>
      <c r="Z410" s="98"/>
      <c r="AA410" s="98"/>
      <c r="AB410" s="98"/>
      <c r="AC410" s="98"/>
      <c r="AD410" s="98"/>
      <c r="AE410" s="98"/>
      <c r="AF410" s="98"/>
      <c r="AG410" s="98"/>
      <c r="AH410" s="98"/>
      <c r="AI410" s="98"/>
    </row>
    <row r="411" spans="9:35">
      <c r="I411" s="98"/>
      <c r="R411" s="98"/>
      <c r="S411" s="98"/>
      <c r="T411" s="98"/>
      <c r="U411" s="98"/>
      <c r="V411" s="98"/>
      <c r="W411" s="98"/>
      <c r="X411" s="98"/>
      <c r="Y411" s="98"/>
      <c r="Z411" s="98"/>
      <c r="AA411" s="98"/>
      <c r="AB411" s="98"/>
      <c r="AC411" s="98"/>
      <c r="AD411" s="98"/>
      <c r="AE411" s="98"/>
      <c r="AF411" s="98"/>
      <c r="AG411" s="98"/>
      <c r="AH411" s="98"/>
      <c r="AI411" s="98"/>
    </row>
    <row r="412" spans="9:35">
      <c r="I412" s="98"/>
      <c r="R412" s="98"/>
      <c r="S412" s="98"/>
      <c r="T412" s="98"/>
      <c r="U412" s="98"/>
      <c r="V412" s="98"/>
      <c r="W412" s="98"/>
      <c r="X412" s="98"/>
      <c r="Y412" s="98"/>
      <c r="Z412" s="98"/>
      <c r="AA412" s="98"/>
      <c r="AB412" s="98"/>
      <c r="AC412" s="98"/>
      <c r="AD412" s="98"/>
      <c r="AE412" s="98"/>
      <c r="AF412" s="98"/>
      <c r="AG412" s="98"/>
      <c r="AH412" s="98"/>
      <c r="AI412" s="98"/>
    </row>
    <row r="413" spans="9:35">
      <c r="I413" s="98"/>
      <c r="R413" s="98"/>
      <c r="S413" s="98"/>
      <c r="T413" s="98"/>
      <c r="U413" s="98"/>
      <c r="V413" s="98"/>
      <c r="W413" s="98"/>
      <c r="X413" s="98"/>
      <c r="Y413" s="98"/>
      <c r="Z413" s="98"/>
      <c r="AA413" s="98"/>
      <c r="AB413" s="98"/>
      <c r="AC413" s="98"/>
      <c r="AD413" s="98"/>
      <c r="AE413" s="98"/>
      <c r="AF413" s="98"/>
      <c r="AG413" s="98"/>
      <c r="AH413" s="98"/>
      <c r="AI413" s="98"/>
    </row>
    <row r="414" spans="9:35">
      <c r="I414" s="98"/>
      <c r="R414" s="98"/>
      <c r="S414" s="98"/>
      <c r="T414" s="98"/>
      <c r="U414" s="98"/>
      <c r="V414" s="98"/>
      <c r="W414" s="98"/>
      <c r="X414" s="98"/>
      <c r="Y414" s="98"/>
      <c r="Z414" s="98"/>
      <c r="AA414" s="98"/>
      <c r="AB414" s="98"/>
      <c r="AC414" s="98"/>
      <c r="AD414" s="98"/>
      <c r="AE414" s="98"/>
      <c r="AF414" s="98"/>
      <c r="AG414" s="98"/>
      <c r="AH414" s="98"/>
      <c r="AI414" s="98"/>
    </row>
    <row r="415" spans="9:35">
      <c r="I415" s="98"/>
      <c r="R415" s="98"/>
      <c r="S415" s="98"/>
      <c r="T415" s="98"/>
      <c r="U415" s="98"/>
      <c r="V415" s="98"/>
      <c r="W415" s="98"/>
      <c r="X415" s="98"/>
      <c r="Y415" s="98"/>
      <c r="Z415" s="98"/>
      <c r="AA415" s="98"/>
      <c r="AB415" s="98"/>
      <c r="AC415" s="98"/>
      <c r="AD415" s="98"/>
      <c r="AE415" s="98"/>
      <c r="AF415" s="98"/>
      <c r="AG415" s="98"/>
      <c r="AH415" s="98"/>
      <c r="AI415" s="98"/>
    </row>
    <row r="416" spans="9:35">
      <c r="I416" s="98"/>
      <c r="R416" s="98"/>
      <c r="S416" s="98"/>
      <c r="T416" s="98"/>
      <c r="U416" s="98"/>
      <c r="V416" s="98"/>
      <c r="W416" s="98"/>
      <c r="X416" s="98"/>
      <c r="Y416" s="98"/>
      <c r="Z416" s="98"/>
      <c r="AA416" s="98"/>
      <c r="AB416" s="98"/>
      <c r="AC416" s="98"/>
      <c r="AD416" s="98"/>
      <c r="AE416" s="98"/>
      <c r="AF416" s="98"/>
      <c r="AG416" s="98"/>
      <c r="AH416" s="98"/>
      <c r="AI416" s="98"/>
    </row>
    <row r="417" spans="9:35">
      <c r="I417" s="98"/>
      <c r="R417" s="98"/>
      <c r="S417" s="98"/>
      <c r="T417" s="98"/>
      <c r="U417" s="98"/>
      <c r="V417" s="98"/>
      <c r="W417" s="98"/>
      <c r="X417" s="98"/>
      <c r="Y417" s="98"/>
      <c r="Z417" s="98"/>
      <c r="AA417" s="98"/>
      <c r="AB417" s="98"/>
      <c r="AC417" s="98"/>
      <c r="AD417" s="98"/>
      <c r="AE417" s="98"/>
      <c r="AF417" s="98"/>
      <c r="AG417" s="98"/>
      <c r="AH417" s="98"/>
      <c r="AI417" s="98"/>
    </row>
    <row r="418" spans="9:35">
      <c r="I418" s="98"/>
      <c r="R418" s="98"/>
      <c r="S418" s="98"/>
      <c r="T418" s="98"/>
      <c r="U418" s="98"/>
      <c r="V418" s="98"/>
      <c r="W418" s="98"/>
      <c r="X418" s="98"/>
      <c r="Y418" s="98"/>
      <c r="Z418" s="98"/>
      <c r="AA418" s="98"/>
      <c r="AB418" s="98"/>
      <c r="AC418" s="98"/>
      <c r="AD418" s="98"/>
      <c r="AE418" s="98"/>
      <c r="AF418" s="98"/>
      <c r="AG418" s="98"/>
      <c r="AH418" s="98"/>
      <c r="AI418" s="98"/>
    </row>
    <row r="419" spans="9:35">
      <c r="I419" s="98"/>
      <c r="R419" s="98"/>
      <c r="S419" s="98"/>
      <c r="T419" s="98"/>
      <c r="U419" s="98"/>
      <c r="V419" s="98"/>
      <c r="W419" s="98"/>
      <c r="X419" s="98"/>
      <c r="Y419" s="98"/>
      <c r="Z419" s="98"/>
      <c r="AA419" s="98"/>
      <c r="AB419" s="98"/>
      <c r="AC419" s="98"/>
      <c r="AD419" s="98"/>
      <c r="AE419" s="98"/>
      <c r="AF419" s="98"/>
      <c r="AG419" s="98"/>
      <c r="AH419" s="98"/>
      <c r="AI419" s="98"/>
    </row>
    <row r="420" spans="9:35">
      <c r="I420" s="98"/>
      <c r="R420" s="98"/>
      <c r="S420" s="98"/>
      <c r="T420" s="98"/>
      <c r="U420" s="98"/>
      <c r="V420" s="98"/>
      <c r="W420" s="98"/>
      <c r="X420" s="98"/>
      <c r="Y420" s="98"/>
      <c r="Z420" s="98"/>
      <c r="AA420" s="98"/>
      <c r="AB420" s="98"/>
      <c r="AC420" s="98"/>
      <c r="AD420" s="98"/>
      <c r="AE420" s="98"/>
      <c r="AF420" s="98"/>
      <c r="AG420" s="98"/>
      <c r="AH420" s="98"/>
      <c r="AI420" s="98"/>
    </row>
    <row r="421" spans="9:35">
      <c r="I421" s="98"/>
      <c r="R421" s="98"/>
      <c r="S421" s="98"/>
      <c r="T421" s="98"/>
      <c r="U421" s="98"/>
      <c r="V421" s="98"/>
      <c r="W421" s="98"/>
      <c r="X421" s="98"/>
      <c r="Y421" s="98"/>
      <c r="Z421" s="98"/>
      <c r="AA421" s="98"/>
      <c r="AB421" s="98"/>
      <c r="AC421" s="98"/>
      <c r="AD421" s="98"/>
      <c r="AE421" s="98"/>
      <c r="AF421" s="98"/>
      <c r="AG421" s="98"/>
      <c r="AH421" s="98"/>
      <c r="AI421" s="98"/>
    </row>
    <row r="422" spans="9:35">
      <c r="I422" s="98"/>
      <c r="R422" s="98"/>
      <c r="S422" s="98"/>
      <c r="T422" s="98"/>
      <c r="U422" s="98"/>
      <c r="V422" s="98"/>
      <c r="W422" s="98"/>
      <c r="X422" s="98"/>
      <c r="Y422" s="98"/>
      <c r="Z422" s="98"/>
      <c r="AA422" s="98"/>
      <c r="AB422" s="98"/>
      <c r="AC422" s="98"/>
      <c r="AD422" s="98"/>
      <c r="AE422" s="98"/>
      <c r="AF422" s="98"/>
      <c r="AG422" s="98"/>
      <c r="AH422" s="98"/>
      <c r="AI422" s="98"/>
    </row>
    <row r="423" spans="9:35">
      <c r="I423" s="98"/>
      <c r="R423" s="98"/>
      <c r="S423" s="98"/>
      <c r="T423" s="98"/>
      <c r="U423" s="98"/>
      <c r="V423" s="98"/>
      <c r="W423" s="98"/>
      <c r="X423" s="98"/>
      <c r="Y423" s="98"/>
      <c r="Z423" s="98"/>
      <c r="AA423" s="98"/>
      <c r="AB423" s="98"/>
      <c r="AC423" s="98"/>
      <c r="AD423" s="98"/>
      <c r="AE423" s="98"/>
      <c r="AF423" s="98"/>
      <c r="AG423" s="98"/>
      <c r="AH423" s="98"/>
      <c r="AI423" s="98"/>
    </row>
    <row r="424" spans="9:35">
      <c r="I424" s="98"/>
      <c r="R424" s="98"/>
      <c r="S424" s="98"/>
      <c r="T424" s="98"/>
      <c r="U424" s="98"/>
      <c r="V424" s="98"/>
      <c r="W424" s="98"/>
      <c r="X424" s="98"/>
      <c r="Y424" s="98"/>
      <c r="Z424" s="98"/>
      <c r="AA424" s="98"/>
      <c r="AB424" s="98"/>
      <c r="AC424" s="98"/>
      <c r="AD424" s="98"/>
      <c r="AE424" s="98"/>
      <c r="AF424" s="98"/>
      <c r="AG424" s="98"/>
      <c r="AH424" s="98"/>
      <c r="AI424" s="98"/>
    </row>
    <row r="425" spans="9:35">
      <c r="I425" s="98"/>
      <c r="R425" s="98"/>
      <c r="S425" s="98"/>
      <c r="T425" s="98"/>
      <c r="U425" s="98"/>
      <c r="V425" s="98"/>
      <c r="W425" s="98"/>
      <c r="X425" s="98"/>
      <c r="Y425" s="98"/>
      <c r="Z425" s="98"/>
      <c r="AA425" s="98"/>
      <c r="AB425" s="98"/>
      <c r="AC425" s="98"/>
      <c r="AD425" s="98"/>
      <c r="AE425" s="98"/>
      <c r="AF425" s="98"/>
      <c r="AG425" s="98"/>
      <c r="AH425" s="98"/>
      <c r="AI425" s="98"/>
    </row>
    <row r="426" spans="9:35">
      <c r="I426" s="98"/>
      <c r="R426" s="98"/>
      <c r="S426" s="98"/>
      <c r="T426" s="98"/>
      <c r="U426" s="98"/>
      <c r="V426" s="98"/>
      <c r="W426" s="98"/>
      <c r="X426" s="98"/>
      <c r="Y426" s="98"/>
      <c r="Z426" s="98"/>
      <c r="AA426" s="98"/>
      <c r="AB426" s="98"/>
      <c r="AC426" s="98"/>
      <c r="AD426" s="98"/>
      <c r="AE426" s="98"/>
      <c r="AF426" s="98"/>
      <c r="AG426" s="98"/>
      <c r="AH426" s="98"/>
      <c r="AI426" s="98"/>
    </row>
    <row r="427" spans="9:35">
      <c r="I427" s="98"/>
      <c r="R427" s="98"/>
      <c r="S427" s="98"/>
      <c r="T427" s="98"/>
      <c r="U427" s="98"/>
      <c r="V427" s="98"/>
      <c r="W427" s="98"/>
      <c r="X427" s="98"/>
      <c r="Y427" s="98"/>
      <c r="Z427" s="98"/>
      <c r="AA427" s="98"/>
      <c r="AB427" s="98"/>
      <c r="AC427" s="98"/>
      <c r="AD427" s="98"/>
      <c r="AE427" s="98"/>
      <c r="AF427" s="98"/>
      <c r="AG427" s="98"/>
      <c r="AH427" s="98"/>
      <c r="AI427" s="98"/>
    </row>
    <row r="428" spans="9:35">
      <c r="I428" s="98"/>
      <c r="R428" s="98"/>
      <c r="S428" s="98"/>
      <c r="T428" s="98"/>
      <c r="U428" s="98"/>
      <c r="V428" s="98"/>
      <c r="W428" s="98"/>
      <c r="X428" s="98"/>
      <c r="Y428" s="98"/>
      <c r="Z428" s="98"/>
      <c r="AA428" s="98"/>
      <c r="AB428" s="98"/>
      <c r="AC428" s="98"/>
      <c r="AD428" s="98"/>
      <c r="AE428" s="98"/>
      <c r="AF428" s="98"/>
      <c r="AG428" s="98"/>
      <c r="AH428" s="98"/>
      <c r="AI428" s="98"/>
    </row>
    <row r="429" spans="9:35">
      <c r="I429" s="98"/>
      <c r="R429" s="98"/>
      <c r="S429" s="98"/>
      <c r="T429" s="98"/>
      <c r="U429" s="98"/>
      <c r="V429" s="98"/>
      <c r="W429" s="98"/>
      <c r="X429" s="98"/>
      <c r="Y429" s="98"/>
      <c r="Z429" s="98"/>
      <c r="AA429" s="98"/>
      <c r="AB429" s="98"/>
      <c r="AC429" s="98"/>
      <c r="AD429" s="98"/>
      <c r="AE429" s="98"/>
      <c r="AF429" s="98"/>
      <c r="AG429" s="98"/>
      <c r="AH429" s="98"/>
      <c r="AI429" s="98"/>
    </row>
    <row r="430" spans="9:35">
      <c r="I430" s="98"/>
      <c r="R430" s="98"/>
      <c r="S430" s="98"/>
      <c r="T430" s="98"/>
      <c r="U430" s="98"/>
      <c r="V430" s="98"/>
      <c r="W430" s="98"/>
      <c r="X430" s="98"/>
      <c r="Y430" s="98"/>
      <c r="Z430" s="98"/>
      <c r="AA430" s="98"/>
      <c r="AB430" s="98"/>
      <c r="AC430" s="98"/>
      <c r="AD430" s="98"/>
      <c r="AE430" s="98"/>
      <c r="AF430" s="98"/>
      <c r="AG430" s="98"/>
      <c r="AH430" s="98"/>
      <c r="AI430" s="98"/>
    </row>
    <row r="431" spans="9:35">
      <c r="I431" s="98"/>
      <c r="R431" s="98"/>
      <c r="S431" s="98"/>
      <c r="T431" s="98"/>
      <c r="U431" s="98"/>
      <c r="V431" s="98"/>
      <c r="W431" s="98"/>
      <c r="X431" s="98"/>
      <c r="Y431" s="98"/>
      <c r="Z431" s="98"/>
      <c r="AA431" s="98"/>
      <c r="AB431" s="98"/>
      <c r="AC431" s="98"/>
      <c r="AD431" s="98"/>
      <c r="AE431" s="98"/>
      <c r="AF431" s="98"/>
      <c r="AG431" s="98"/>
      <c r="AH431" s="98"/>
      <c r="AI431" s="98"/>
    </row>
    <row r="432" spans="9:35">
      <c r="I432" s="98"/>
      <c r="R432" s="98"/>
      <c r="S432" s="98"/>
      <c r="T432" s="98"/>
      <c r="U432" s="98"/>
      <c r="V432" s="98"/>
      <c r="W432" s="98"/>
      <c r="X432" s="98"/>
      <c r="Y432" s="98"/>
      <c r="Z432" s="98"/>
      <c r="AA432" s="98"/>
      <c r="AB432" s="98"/>
      <c r="AC432" s="98"/>
      <c r="AD432" s="98"/>
      <c r="AE432" s="98"/>
      <c r="AF432" s="98"/>
      <c r="AG432" s="98"/>
      <c r="AH432" s="98"/>
      <c r="AI432" s="98"/>
    </row>
    <row r="433" spans="9:35">
      <c r="I433" s="98"/>
      <c r="R433" s="98"/>
      <c r="S433" s="98"/>
      <c r="T433" s="98"/>
      <c r="U433" s="98"/>
      <c r="V433" s="98"/>
      <c r="W433" s="98"/>
      <c r="X433" s="98"/>
      <c r="Y433" s="98"/>
      <c r="Z433" s="98"/>
      <c r="AA433" s="98"/>
      <c r="AB433" s="98"/>
      <c r="AC433" s="98"/>
      <c r="AD433" s="98"/>
      <c r="AE433" s="98"/>
      <c r="AF433" s="98"/>
      <c r="AG433" s="98"/>
      <c r="AH433" s="98"/>
      <c r="AI433" s="98"/>
    </row>
    <row r="434" spans="9:35">
      <c r="I434" s="98"/>
      <c r="R434" s="98"/>
      <c r="S434" s="98"/>
      <c r="T434" s="98"/>
      <c r="U434" s="98"/>
      <c r="V434" s="98"/>
      <c r="W434" s="98"/>
      <c r="X434" s="98"/>
      <c r="Y434" s="98"/>
      <c r="Z434" s="98"/>
      <c r="AA434" s="98"/>
      <c r="AB434" s="98"/>
      <c r="AC434" s="98"/>
      <c r="AD434" s="98"/>
      <c r="AE434" s="98"/>
      <c r="AF434" s="98"/>
      <c r="AG434" s="98"/>
      <c r="AH434" s="98"/>
      <c r="AI434" s="98"/>
    </row>
    <row r="435" spans="9:35">
      <c r="I435" s="98"/>
      <c r="R435" s="98"/>
      <c r="S435" s="98"/>
      <c r="T435" s="98"/>
      <c r="U435" s="98"/>
      <c r="V435" s="98"/>
      <c r="W435" s="98"/>
      <c r="X435" s="98"/>
      <c r="Y435" s="98"/>
      <c r="Z435" s="98"/>
      <c r="AA435" s="98"/>
      <c r="AB435" s="98"/>
      <c r="AC435" s="98"/>
      <c r="AD435" s="98"/>
      <c r="AE435" s="98"/>
      <c r="AF435" s="98"/>
      <c r="AG435" s="98"/>
      <c r="AH435" s="98"/>
      <c r="AI435" s="98"/>
    </row>
    <row r="436" spans="9:35">
      <c r="I436" s="98"/>
      <c r="R436" s="98"/>
      <c r="S436" s="98"/>
      <c r="T436" s="98"/>
      <c r="U436" s="98"/>
      <c r="V436" s="98"/>
      <c r="W436" s="98"/>
      <c r="X436" s="98"/>
      <c r="Y436" s="98"/>
      <c r="Z436" s="98"/>
      <c r="AA436" s="98"/>
      <c r="AB436" s="98"/>
      <c r="AC436" s="98"/>
      <c r="AD436" s="98"/>
      <c r="AE436" s="98"/>
      <c r="AF436" s="98"/>
      <c r="AG436" s="98"/>
      <c r="AH436" s="98"/>
      <c r="AI436" s="98"/>
    </row>
    <row r="437" spans="9:35">
      <c r="I437" s="98"/>
      <c r="R437" s="98"/>
      <c r="S437" s="98"/>
      <c r="T437" s="98"/>
      <c r="U437" s="98"/>
      <c r="V437" s="98"/>
      <c r="W437" s="98"/>
      <c r="X437" s="98"/>
      <c r="Y437" s="98"/>
      <c r="Z437" s="98"/>
      <c r="AA437" s="98"/>
      <c r="AB437" s="98"/>
      <c r="AC437" s="98"/>
      <c r="AD437" s="98"/>
      <c r="AE437" s="98"/>
      <c r="AF437" s="98"/>
      <c r="AG437" s="98"/>
      <c r="AH437" s="98"/>
      <c r="AI437" s="98"/>
    </row>
    <row r="438" spans="9:35">
      <c r="I438" s="98"/>
      <c r="R438" s="98"/>
      <c r="S438" s="98"/>
      <c r="T438" s="98"/>
      <c r="U438" s="98"/>
      <c r="V438" s="98"/>
      <c r="W438" s="98"/>
      <c r="X438" s="98"/>
      <c r="Y438" s="98"/>
      <c r="Z438" s="98"/>
      <c r="AA438" s="98"/>
      <c r="AB438" s="98"/>
      <c r="AC438" s="98"/>
      <c r="AD438" s="98"/>
      <c r="AE438" s="98"/>
      <c r="AF438" s="98"/>
      <c r="AG438" s="98"/>
      <c r="AH438" s="98"/>
      <c r="AI438" s="98"/>
    </row>
    <row r="439" spans="9:35">
      <c r="I439" s="98"/>
      <c r="R439" s="98"/>
      <c r="S439" s="98"/>
      <c r="T439" s="98"/>
      <c r="U439" s="98"/>
      <c r="V439" s="98"/>
      <c r="W439" s="98"/>
      <c r="X439" s="98"/>
      <c r="Y439" s="98"/>
      <c r="Z439" s="98"/>
      <c r="AA439" s="98"/>
      <c r="AB439" s="98"/>
      <c r="AC439" s="98"/>
      <c r="AD439" s="98"/>
      <c r="AE439" s="98"/>
      <c r="AF439" s="98"/>
      <c r="AG439" s="98"/>
      <c r="AH439" s="98"/>
      <c r="AI439" s="98"/>
    </row>
    <row r="440" spans="9:35">
      <c r="I440" s="98"/>
      <c r="R440" s="98"/>
      <c r="S440" s="98"/>
      <c r="T440" s="98"/>
      <c r="U440" s="98"/>
      <c r="V440" s="98"/>
      <c r="W440" s="98"/>
      <c r="X440" s="98"/>
      <c r="Y440" s="98"/>
      <c r="Z440" s="98"/>
      <c r="AA440" s="98"/>
      <c r="AB440" s="98"/>
      <c r="AC440" s="98"/>
      <c r="AD440" s="98"/>
      <c r="AE440" s="98"/>
      <c r="AF440" s="98"/>
      <c r="AG440" s="98"/>
      <c r="AH440" s="98"/>
      <c r="AI440" s="98"/>
    </row>
    <row r="441" spans="9:35">
      <c r="I441" s="98"/>
      <c r="R441" s="98"/>
      <c r="S441" s="98"/>
      <c r="T441" s="98"/>
      <c r="U441" s="98"/>
      <c r="V441" s="98"/>
      <c r="W441" s="98"/>
      <c r="X441" s="98"/>
      <c r="Y441" s="98"/>
      <c r="Z441" s="98"/>
      <c r="AA441" s="98"/>
      <c r="AB441" s="98"/>
      <c r="AC441" s="98"/>
      <c r="AD441" s="98"/>
      <c r="AE441" s="98"/>
      <c r="AF441" s="98"/>
      <c r="AG441" s="98"/>
      <c r="AH441" s="98"/>
      <c r="AI441" s="98"/>
    </row>
    <row r="442" spans="9:35">
      <c r="I442" s="98"/>
      <c r="R442" s="98"/>
      <c r="S442" s="98"/>
      <c r="T442" s="98"/>
      <c r="U442" s="98"/>
      <c r="V442" s="98"/>
      <c r="W442" s="98"/>
      <c r="X442" s="98"/>
      <c r="Y442" s="98"/>
      <c r="Z442" s="98"/>
      <c r="AA442" s="98"/>
      <c r="AB442" s="98"/>
      <c r="AC442" s="98"/>
      <c r="AD442" s="98"/>
      <c r="AE442" s="98"/>
      <c r="AF442" s="98"/>
      <c r="AG442" s="98"/>
      <c r="AH442" s="98"/>
      <c r="AI442" s="98"/>
    </row>
    <row r="443" spans="9:35">
      <c r="I443" s="98"/>
      <c r="R443" s="98"/>
      <c r="S443" s="98"/>
      <c r="T443" s="98"/>
      <c r="U443" s="98"/>
      <c r="V443" s="98"/>
      <c r="W443" s="98"/>
      <c r="X443" s="98"/>
      <c r="Y443" s="98"/>
      <c r="Z443" s="98"/>
      <c r="AA443" s="98"/>
      <c r="AB443" s="98"/>
      <c r="AC443" s="98"/>
      <c r="AD443" s="98"/>
      <c r="AE443" s="98"/>
      <c r="AF443" s="98"/>
      <c r="AG443" s="98"/>
      <c r="AH443" s="98"/>
      <c r="AI443" s="98"/>
    </row>
    <row r="444" spans="9:35">
      <c r="I444" s="98"/>
      <c r="R444" s="98"/>
      <c r="S444" s="98"/>
      <c r="T444" s="98"/>
      <c r="U444" s="98"/>
      <c r="V444" s="98"/>
      <c r="W444" s="98"/>
      <c r="X444" s="98"/>
      <c r="Y444" s="98"/>
      <c r="Z444" s="98"/>
      <c r="AA444" s="98"/>
      <c r="AB444" s="98"/>
      <c r="AC444" s="98"/>
      <c r="AD444" s="98"/>
      <c r="AE444" s="98"/>
      <c r="AF444" s="98"/>
      <c r="AG444" s="98"/>
      <c r="AH444" s="98"/>
      <c r="AI444" s="98"/>
    </row>
    <row r="445" spans="9:35">
      <c r="I445" s="98"/>
      <c r="R445" s="98"/>
      <c r="S445" s="98"/>
      <c r="T445" s="98"/>
      <c r="U445" s="98"/>
      <c r="V445" s="98"/>
      <c r="W445" s="98"/>
      <c r="X445" s="98"/>
      <c r="Y445" s="98"/>
      <c r="Z445" s="98"/>
      <c r="AA445" s="98"/>
      <c r="AB445" s="98"/>
      <c r="AC445" s="98"/>
      <c r="AD445" s="98"/>
      <c r="AE445" s="98"/>
      <c r="AF445" s="98"/>
      <c r="AG445" s="98"/>
      <c r="AH445" s="98"/>
      <c r="AI445" s="98"/>
    </row>
    <row r="446" spans="9:35">
      <c r="I446" s="98"/>
      <c r="R446" s="98"/>
      <c r="S446" s="98"/>
      <c r="T446" s="98"/>
      <c r="U446" s="98"/>
      <c r="V446" s="98"/>
      <c r="W446" s="98"/>
      <c r="X446" s="98"/>
      <c r="Y446" s="98"/>
      <c r="Z446" s="98"/>
      <c r="AA446" s="98"/>
      <c r="AB446" s="98"/>
      <c r="AC446" s="98"/>
      <c r="AD446" s="98"/>
      <c r="AE446" s="98"/>
      <c r="AF446" s="98"/>
      <c r="AG446" s="98"/>
      <c r="AH446" s="98"/>
      <c r="AI446" s="98"/>
    </row>
    <row r="447" spans="9:35">
      <c r="I447" s="98"/>
      <c r="R447" s="98"/>
      <c r="S447" s="98"/>
      <c r="T447" s="98"/>
      <c r="U447" s="98"/>
      <c r="V447" s="98"/>
      <c r="W447" s="98"/>
      <c r="X447" s="98"/>
      <c r="Y447" s="98"/>
      <c r="Z447" s="98"/>
      <c r="AA447" s="98"/>
      <c r="AB447" s="98"/>
      <c r="AC447" s="98"/>
      <c r="AD447" s="98"/>
      <c r="AE447" s="98"/>
      <c r="AF447" s="98"/>
      <c r="AG447" s="98"/>
      <c r="AH447" s="98"/>
      <c r="AI447" s="98"/>
    </row>
    <row r="448" spans="9:35">
      <c r="I448" s="98"/>
      <c r="R448" s="98"/>
      <c r="S448" s="98"/>
      <c r="T448" s="98"/>
      <c r="U448" s="98"/>
      <c r="V448" s="98"/>
      <c r="W448" s="98"/>
      <c r="X448" s="98"/>
      <c r="Y448" s="98"/>
      <c r="Z448" s="98"/>
      <c r="AA448" s="98"/>
      <c r="AB448" s="98"/>
      <c r="AC448" s="98"/>
      <c r="AD448" s="98"/>
      <c r="AE448" s="98"/>
      <c r="AF448" s="98"/>
      <c r="AG448" s="98"/>
      <c r="AH448" s="98"/>
      <c r="AI448" s="98"/>
    </row>
    <row r="449" spans="9:35">
      <c r="I449" s="98"/>
      <c r="R449" s="98"/>
      <c r="S449" s="98"/>
      <c r="T449" s="98"/>
      <c r="U449" s="98"/>
      <c r="V449" s="98"/>
      <c r="W449" s="98"/>
      <c r="X449" s="98"/>
      <c r="Y449" s="98"/>
      <c r="Z449" s="98"/>
      <c r="AA449" s="98"/>
      <c r="AB449" s="98"/>
      <c r="AC449" s="98"/>
      <c r="AD449" s="98"/>
      <c r="AE449" s="98"/>
      <c r="AF449" s="98"/>
      <c r="AG449" s="98"/>
      <c r="AH449" s="98"/>
      <c r="AI449" s="98"/>
    </row>
    <row r="450" spans="9:35">
      <c r="I450" s="98"/>
      <c r="R450" s="98"/>
      <c r="S450" s="98"/>
      <c r="T450" s="98"/>
      <c r="U450" s="98"/>
      <c r="V450" s="98"/>
      <c r="W450" s="98"/>
      <c r="X450" s="98"/>
      <c r="Y450" s="98"/>
      <c r="Z450" s="98"/>
      <c r="AA450" s="98"/>
      <c r="AB450" s="98"/>
      <c r="AC450" s="98"/>
      <c r="AD450" s="98"/>
      <c r="AE450" s="98"/>
      <c r="AF450" s="98"/>
      <c r="AG450" s="98"/>
      <c r="AH450" s="98"/>
      <c r="AI450" s="98"/>
    </row>
    <row r="451" spans="9:35">
      <c r="I451" s="98"/>
      <c r="R451" s="98"/>
      <c r="S451" s="98"/>
      <c r="T451" s="98"/>
      <c r="U451" s="98"/>
      <c r="V451" s="98"/>
      <c r="W451" s="98"/>
      <c r="X451" s="98"/>
      <c r="Y451" s="98"/>
      <c r="Z451" s="98"/>
      <c r="AA451" s="98"/>
      <c r="AB451" s="98"/>
      <c r="AC451" s="98"/>
      <c r="AD451" s="98"/>
      <c r="AE451" s="98"/>
      <c r="AF451" s="98"/>
      <c r="AG451" s="98"/>
      <c r="AH451" s="98"/>
      <c r="AI451" s="98"/>
    </row>
    <row r="452" spans="9:35">
      <c r="I452" s="98"/>
      <c r="R452" s="98"/>
      <c r="S452" s="98"/>
      <c r="T452" s="98"/>
      <c r="U452" s="98"/>
      <c r="V452" s="98"/>
      <c r="W452" s="98"/>
      <c r="X452" s="98"/>
      <c r="Y452" s="98"/>
      <c r="Z452" s="98"/>
      <c r="AA452" s="98"/>
      <c r="AB452" s="98"/>
      <c r="AC452" s="98"/>
      <c r="AD452" s="98"/>
      <c r="AE452" s="98"/>
      <c r="AF452" s="98"/>
      <c r="AG452" s="98"/>
      <c r="AH452" s="98"/>
      <c r="AI452" s="98"/>
    </row>
    <row r="453" spans="9:35">
      <c r="I453" s="98"/>
      <c r="R453" s="98"/>
      <c r="S453" s="98"/>
      <c r="T453" s="98"/>
      <c r="U453" s="98"/>
      <c r="V453" s="98"/>
      <c r="W453" s="98"/>
      <c r="X453" s="98"/>
      <c r="Y453" s="98"/>
      <c r="Z453" s="98"/>
      <c r="AA453" s="98"/>
      <c r="AB453" s="98"/>
      <c r="AC453" s="98"/>
      <c r="AD453" s="98"/>
      <c r="AE453" s="98"/>
      <c r="AF453" s="98"/>
      <c r="AG453" s="98"/>
      <c r="AH453" s="98"/>
      <c r="AI453" s="98"/>
    </row>
    <row r="454" spans="9:35">
      <c r="I454" s="98"/>
      <c r="R454" s="98"/>
      <c r="S454" s="98"/>
      <c r="T454" s="98"/>
      <c r="U454" s="98"/>
      <c r="V454" s="98"/>
      <c r="W454" s="98"/>
      <c r="X454" s="98"/>
      <c r="Y454" s="98"/>
      <c r="Z454" s="98"/>
      <c r="AA454" s="98"/>
      <c r="AB454" s="98"/>
      <c r="AC454" s="98"/>
      <c r="AD454" s="98"/>
      <c r="AE454" s="98"/>
      <c r="AF454" s="98"/>
      <c r="AG454" s="98"/>
      <c r="AH454" s="98"/>
      <c r="AI454" s="98"/>
    </row>
    <row r="455" spans="9:35">
      <c r="I455" s="98"/>
      <c r="R455" s="98"/>
      <c r="S455" s="98"/>
      <c r="T455" s="98"/>
      <c r="U455" s="98"/>
      <c r="V455" s="98"/>
      <c r="W455" s="98"/>
      <c r="X455" s="98"/>
      <c r="Y455" s="98"/>
      <c r="Z455" s="98"/>
      <c r="AA455" s="98"/>
      <c r="AB455" s="98"/>
      <c r="AC455" s="98"/>
      <c r="AD455" s="98"/>
      <c r="AE455" s="98"/>
      <c r="AF455" s="98"/>
      <c r="AG455" s="98"/>
      <c r="AH455" s="98"/>
      <c r="AI455" s="98"/>
    </row>
    <row r="456" spans="9:35">
      <c r="I456" s="98"/>
      <c r="R456" s="98"/>
      <c r="S456" s="98"/>
      <c r="T456" s="98"/>
      <c r="U456" s="98"/>
      <c r="V456" s="98"/>
      <c r="W456" s="98"/>
      <c r="X456" s="98"/>
      <c r="Y456" s="98"/>
      <c r="Z456" s="98"/>
      <c r="AA456" s="98"/>
      <c r="AB456" s="98"/>
      <c r="AC456" s="98"/>
      <c r="AD456" s="98"/>
      <c r="AE456" s="98"/>
      <c r="AF456" s="98"/>
      <c r="AG456" s="98"/>
      <c r="AH456" s="98"/>
      <c r="AI456" s="98"/>
    </row>
    <row r="457" spans="9:35">
      <c r="I457" s="98"/>
      <c r="R457" s="98"/>
      <c r="S457" s="98"/>
      <c r="T457" s="98"/>
      <c r="U457" s="98"/>
      <c r="V457" s="98"/>
      <c r="W457" s="98"/>
      <c r="X457" s="98"/>
      <c r="Y457" s="98"/>
      <c r="Z457" s="98"/>
      <c r="AA457" s="98"/>
      <c r="AB457" s="98"/>
      <c r="AC457" s="98"/>
      <c r="AD457" s="98"/>
      <c r="AE457" s="98"/>
      <c r="AF457" s="98"/>
      <c r="AG457" s="98"/>
      <c r="AH457" s="98"/>
      <c r="AI457" s="98"/>
    </row>
    <row r="458" spans="9:35">
      <c r="I458" s="98"/>
      <c r="R458" s="98"/>
      <c r="S458" s="98"/>
      <c r="T458" s="98"/>
      <c r="U458" s="98"/>
      <c r="V458" s="98"/>
      <c r="W458" s="98"/>
      <c r="X458" s="98"/>
      <c r="Y458" s="98"/>
      <c r="Z458" s="98"/>
      <c r="AA458" s="98"/>
      <c r="AB458" s="98"/>
      <c r="AC458" s="98"/>
      <c r="AD458" s="98"/>
      <c r="AE458" s="98"/>
      <c r="AF458" s="98"/>
      <c r="AG458" s="98"/>
      <c r="AH458" s="98"/>
      <c r="AI458" s="98"/>
    </row>
    <row r="459" spans="9:35">
      <c r="I459" s="98"/>
      <c r="R459" s="98"/>
      <c r="S459" s="98"/>
      <c r="T459" s="98"/>
      <c r="U459" s="98"/>
      <c r="V459" s="98"/>
      <c r="W459" s="98"/>
      <c r="X459" s="98"/>
      <c r="Y459" s="98"/>
      <c r="Z459" s="98"/>
      <c r="AA459" s="98"/>
      <c r="AB459" s="98"/>
      <c r="AC459" s="98"/>
      <c r="AD459" s="98"/>
      <c r="AE459" s="98"/>
      <c r="AF459" s="98"/>
      <c r="AG459" s="98"/>
      <c r="AH459" s="98"/>
      <c r="AI459" s="98"/>
    </row>
    <row r="460" spans="9:35">
      <c r="I460" s="98"/>
      <c r="R460" s="98"/>
      <c r="S460" s="98"/>
      <c r="T460" s="98"/>
      <c r="U460" s="98"/>
      <c r="V460" s="98"/>
      <c r="W460" s="98"/>
      <c r="X460" s="98"/>
      <c r="Y460" s="98"/>
      <c r="Z460" s="98"/>
      <c r="AA460" s="98"/>
      <c r="AB460" s="98"/>
      <c r="AC460" s="98"/>
      <c r="AD460" s="98"/>
      <c r="AE460" s="98"/>
      <c r="AF460" s="98"/>
      <c r="AG460" s="98"/>
      <c r="AH460" s="98"/>
      <c r="AI460" s="98"/>
    </row>
    <row r="461" spans="9:35">
      <c r="I461" s="98"/>
      <c r="R461" s="98"/>
      <c r="S461" s="98"/>
      <c r="T461" s="98"/>
      <c r="U461" s="98"/>
      <c r="V461" s="98"/>
      <c r="W461" s="98"/>
      <c r="X461" s="98"/>
      <c r="Y461" s="98"/>
      <c r="Z461" s="98"/>
      <c r="AA461" s="98"/>
      <c r="AB461" s="98"/>
      <c r="AC461" s="98"/>
      <c r="AD461" s="98"/>
      <c r="AE461" s="98"/>
      <c r="AF461" s="98"/>
      <c r="AG461" s="98"/>
      <c r="AH461" s="98"/>
      <c r="AI461" s="98"/>
    </row>
    <row r="462" spans="9:35">
      <c r="I462" s="98"/>
      <c r="R462" s="98"/>
      <c r="S462" s="98"/>
      <c r="T462" s="98"/>
      <c r="U462" s="98"/>
      <c r="V462" s="98"/>
      <c r="W462" s="98"/>
      <c r="X462" s="98"/>
      <c r="Y462" s="98"/>
      <c r="Z462" s="98"/>
      <c r="AA462" s="98"/>
      <c r="AB462" s="98"/>
      <c r="AC462" s="98"/>
      <c r="AD462" s="98"/>
      <c r="AE462" s="98"/>
      <c r="AF462" s="98"/>
      <c r="AG462" s="98"/>
      <c r="AH462" s="98"/>
      <c r="AI462" s="98"/>
    </row>
    <row r="463" spans="9:35">
      <c r="I463" s="98"/>
      <c r="R463" s="98"/>
      <c r="S463" s="98"/>
      <c r="T463" s="98"/>
      <c r="U463" s="98"/>
      <c r="V463" s="98"/>
      <c r="W463" s="98"/>
      <c r="X463" s="98"/>
      <c r="Y463" s="98"/>
      <c r="Z463" s="98"/>
      <c r="AA463" s="98"/>
      <c r="AB463" s="98"/>
      <c r="AC463" s="98"/>
      <c r="AD463" s="98"/>
      <c r="AE463" s="98"/>
      <c r="AF463" s="98"/>
      <c r="AG463" s="98"/>
      <c r="AH463" s="98"/>
      <c r="AI463" s="98"/>
    </row>
    <row r="464" spans="9:35">
      <c r="I464" s="98"/>
      <c r="R464" s="98"/>
      <c r="S464" s="98"/>
      <c r="T464" s="98"/>
      <c r="U464" s="98"/>
      <c r="V464" s="98"/>
      <c r="W464" s="98"/>
      <c r="X464" s="98"/>
      <c r="Y464" s="98"/>
      <c r="Z464" s="98"/>
      <c r="AA464" s="98"/>
      <c r="AB464" s="98"/>
      <c r="AC464" s="98"/>
      <c r="AD464" s="98"/>
      <c r="AE464" s="98"/>
      <c r="AF464" s="98"/>
      <c r="AG464" s="98"/>
      <c r="AH464" s="98"/>
      <c r="AI464" s="98"/>
    </row>
    <row r="465" spans="9:35">
      <c r="I465" s="98"/>
      <c r="R465" s="98"/>
      <c r="S465" s="98"/>
      <c r="T465" s="98"/>
      <c r="U465" s="98"/>
      <c r="V465" s="98"/>
      <c r="W465" s="98"/>
      <c r="X465" s="98"/>
      <c r="Y465" s="98"/>
      <c r="Z465" s="98"/>
      <c r="AA465" s="98"/>
      <c r="AB465" s="98"/>
      <c r="AC465" s="98"/>
      <c r="AD465" s="98"/>
      <c r="AE465" s="98"/>
      <c r="AF465" s="98"/>
      <c r="AG465" s="98"/>
      <c r="AH465" s="98"/>
      <c r="AI465" s="98"/>
    </row>
    <row r="466" spans="9:35">
      <c r="I466" s="98"/>
      <c r="R466" s="98"/>
      <c r="S466" s="98"/>
      <c r="T466" s="98"/>
      <c r="U466" s="98"/>
      <c r="V466" s="98"/>
      <c r="W466" s="98"/>
      <c r="X466" s="98"/>
      <c r="Y466" s="98"/>
      <c r="Z466" s="98"/>
      <c r="AA466" s="98"/>
      <c r="AB466" s="98"/>
      <c r="AC466" s="98"/>
      <c r="AD466" s="98"/>
      <c r="AE466" s="98"/>
      <c r="AF466" s="98"/>
      <c r="AG466" s="98"/>
      <c r="AH466" s="98"/>
      <c r="AI466" s="98"/>
    </row>
    <row r="467" spans="9:35">
      <c r="I467" s="98"/>
      <c r="R467" s="98"/>
      <c r="S467" s="98"/>
      <c r="T467" s="98"/>
      <c r="U467" s="98"/>
      <c r="V467" s="98"/>
      <c r="W467" s="98"/>
      <c r="X467" s="98"/>
      <c r="Y467" s="98"/>
      <c r="Z467" s="98"/>
      <c r="AA467" s="98"/>
      <c r="AB467" s="98"/>
      <c r="AC467" s="98"/>
      <c r="AD467" s="98"/>
      <c r="AE467" s="98"/>
      <c r="AF467" s="98"/>
      <c r="AG467" s="98"/>
      <c r="AH467" s="98"/>
      <c r="AI467" s="98"/>
    </row>
    <row r="468" spans="9:35">
      <c r="I468" s="98"/>
      <c r="R468" s="98"/>
      <c r="S468" s="98"/>
      <c r="T468" s="98"/>
      <c r="U468" s="98"/>
      <c r="V468" s="98"/>
      <c r="W468" s="98"/>
      <c r="X468" s="98"/>
      <c r="Y468" s="98"/>
      <c r="Z468" s="98"/>
      <c r="AA468" s="98"/>
      <c r="AB468" s="98"/>
      <c r="AC468" s="98"/>
      <c r="AD468" s="98"/>
      <c r="AE468" s="98"/>
      <c r="AF468" s="98"/>
      <c r="AG468" s="98"/>
      <c r="AH468" s="98"/>
      <c r="AI468" s="98"/>
    </row>
    <row r="469" spans="9:35">
      <c r="I469" s="98"/>
      <c r="R469" s="98"/>
      <c r="S469" s="98"/>
      <c r="T469" s="98"/>
      <c r="U469" s="98"/>
      <c r="V469" s="98"/>
      <c r="W469" s="98"/>
      <c r="X469" s="98"/>
      <c r="Y469" s="98"/>
      <c r="Z469" s="98"/>
      <c r="AA469" s="98"/>
      <c r="AB469" s="98"/>
      <c r="AC469" s="98"/>
      <c r="AD469" s="98"/>
      <c r="AE469" s="98"/>
      <c r="AF469" s="98"/>
      <c r="AG469" s="98"/>
      <c r="AH469" s="98"/>
      <c r="AI469" s="98"/>
    </row>
    <row r="470" spans="9:35">
      <c r="I470" s="98"/>
      <c r="R470" s="98"/>
      <c r="S470" s="98"/>
      <c r="T470" s="98"/>
      <c r="U470" s="98"/>
      <c r="V470" s="98"/>
      <c r="W470" s="98"/>
      <c r="X470" s="98"/>
      <c r="Y470" s="98"/>
      <c r="Z470" s="98"/>
      <c r="AA470" s="98"/>
      <c r="AB470" s="98"/>
      <c r="AC470" s="98"/>
      <c r="AD470" s="98"/>
      <c r="AE470" s="98"/>
      <c r="AF470" s="98"/>
      <c r="AG470" s="98"/>
      <c r="AH470" s="98"/>
      <c r="AI470" s="98"/>
    </row>
    <row r="471" spans="9:35">
      <c r="I471" s="98"/>
      <c r="R471" s="98"/>
      <c r="S471" s="98"/>
      <c r="T471" s="98"/>
      <c r="U471" s="98"/>
      <c r="V471" s="98"/>
      <c r="W471" s="98"/>
      <c r="X471" s="98"/>
      <c r="Y471" s="98"/>
      <c r="Z471" s="98"/>
      <c r="AA471" s="98"/>
      <c r="AB471" s="98"/>
      <c r="AC471" s="98"/>
      <c r="AD471" s="98"/>
      <c r="AE471" s="98"/>
      <c r="AF471" s="98"/>
      <c r="AG471" s="98"/>
      <c r="AH471" s="98"/>
      <c r="AI471" s="98"/>
    </row>
    <row r="472" spans="9:35">
      <c r="I472" s="98"/>
      <c r="R472" s="98"/>
      <c r="S472" s="98"/>
      <c r="T472" s="98"/>
      <c r="U472" s="98"/>
      <c r="V472" s="98"/>
      <c r="W472" s="98"/>
      <c r="X472" s="98"/>
      <c r="Y472" s="98"/>
      <c r="Z472" s="98"/>
      <c r="AA472" s="98"/>
      <c r="AB472" s="98"/>
      <c r="AC472" s="98"/>
      <c r="AD472" s="98"/>
      <c r="AE472" s="98"/>
      <c r="AF472" s="98"/>
      <c r="AG472" s="98"/>
      <c r="AH472" s="98"/>
      <c r="AI472" s="98"/>
    </row>
    <row r="473" spans="9:35">
      <c r="I473" s="98"/>
      <c r="R473" s="98"/>
      <c r="S473" s="98"/>
      <c r="T473" s="98"/>
      <c r="U473" s="98"/>
      <c r="V473" s="98"/>
      <c r="W473" s="98"/>
      <c r="X473" s="98"/>
      <c r="Y473" s="98"/>
      <c r="Z473" s="98"/>
      <c r="AA473" s="98"/>
      <c r="AB473" s="98"/>
      <c r="AC473" s="98"/>
      <c r="AD473" s="98"/>
      <c r="AE473" s="98"/>
      <c r="AF473" s="98"/>
      <c r="AG473" s="98"/>
      <c r="AH473" s="98"/>
      <c r="AI473" s="98"/>
    </row>
    <row r="474" spans="9:35">
      <c r="I474" s="98"/>
      <c r="R474" s="98"/>
      <c r="S474" s="98"/>
      <c r="T474" s="98"/>
      <c r="U474" s="98"/>
      <c r="V474" s="98"/>
      <c r="W474" s="98"/>
      <c r="X474" s="98"/>
      <c r="Y474" s="98"/>
      <c r="Z474" s="98"/>
      <c r="AA474" s="98"/>
      <c r="AB474" s="98"/>
      <c r="AC474" s="98"/>
      <c r="AD474" s="98"/>
      <c r="AE474" s="98"/>
      <c r="AF474" s="98"/>
      <c r="AG474" s="98"/>
      <c r="AH474" s="98"/>
      <c r="AI474" s="98"/>
    </row>
    <row r="475" spans="9:35">
      <c r="I475" s="98"/>
      <c r="R475" s="98"/>
      <c r="S475" s="98"/>
      <c r="T475" s="98"/>
      <c r="U475" s="98"/>
      <c r="V475" s="98"/>
      <c r="W475" s="98"/>
      <c r="X475" s="98"/>
      <c r="Y475" s="98"/>
      <c r="Z475" s="98"/>
      <c r="AA475" s="98"/>
      <c r="AB475" s="98"/>
      <c r="AC475" s="98"/>
      <c r="AD475" s="98"/>
      <c r="AE475" s="98"/>
      <c r="AF475" s="98"/>
      <c r="AG475" s="98"/>
      <c r="AH475" s="98"/>
      <c r="AI475" s="98"/>
    </row>
    <row r="476" spans="9:35">
      <c r="I476" s="98"/>
      <c r="R476" s="98"/>
      <c r="S476" s="98"/>
      <c r="T476" s="98"/>
      <c r="U476" s="98"/>
      <c r="V476" s="98"/>
      <c r="W476" s="98"/>
      <c r="X476" s="98"/>
      <c r="Y476" s="98"/>
      <c r="Z476" s="98"/>
      <c r="AA476" s="98"/>
      <c r="AB476" s="98"/>
      <c r="AC476" s="98"/>
      <c r="AD476" s="98"/>
      <c r="AE476" s="98"/>
      <c r="AF476" s="98"/>
      <c r="AG476" s="98"/>
      <c r="AH476" s="98"/>
      <c r="AI476" s="98"/>
    </row>
    <row r="477" spans="9:35">
      <c r="I477" s="98"/>
      <c r="R477" s="98"/>
      <c r="S477" s="98"/>
      <c r="T477" s="98"/>
      <c r="U477" s="98"/>
      <c r="V477" s="98"/>
      <c r="W477" s="98"/>
      <c r="X477" s="98"/>
      <c r="Y477" s="98"/>
      <c r="Z477" s="98"/>
      <c r="AA477" s="98"/>
      <c r="AB477" s="98"/>
      <c r="AC477" s="98"/>
      <c r="AD477" s="98"/>
      <c r="AE477" s="98"/>
      <c r="AF477" s="98"/>
      <c r="AG477" s="98"/>
      <c r="AH477" s="98"/>
      <c r="AI477" s="98"/>
    </row>
    <row r="478" spans="9:35">
      <c r="I478" s="98"/>
      <c r="R478" s="98"/>
      <c r="S478" s="98"/>
      <c r="T478" s="98"/>
      <c r="U478" s="98"/>
      <c r="V478" s="98"/>
      <c r="W478" s="98"/>
      <c r="X478" s="98"/>
      <c r="Y478" s="98"/>
      <c r="Z478" s="98"/>
      <c r="AA478" s="98"/>
      <c r="AB478" s="98"/>
      <c r="AC478" s="98"/>
      <c r="AD478" s="98"/>
      <c r="AE478" s="98"/>
      <c r="AF478" s="98"/>
      <c r="AG478" s="98"/>
      <c r="AH478" s="98"/>
      <c r="AI478" s="98"/>
    </row>
    <row r="479" spans="9:35">
      <c r="I479" s="98"/>
      <c r="R479" s="98"/>
      <c r="S479" s="98"/>
      <c r="T479" s="98"/>
      <c r="U479" s="98"/>
      <c r="V479" s="98"/>
      <c r="W479" s="98"/>
      <c r="X479" s="98"/>
      <c r="Y479" s="98"/>
      <c r="Z479" s="98"/>
      <c r="AA479" s="98"/>
      <c r="AB479" s="98"/>
      <c r="AC479" s="98"/>
      <c r="AD479" s="98"/>
      <c r="AE479" s="98"/>
      <c r="AF479" s="98"/>
      <c r="AG479" s="98"/>
      <c r="AH479" s="98"/>
      <c r="AI479" s="98"/>
    </row>
    <row r="480" spans="9:35">
      <c r="I480" s="98"/>
      <c r="R480" s="98"/>
      <c r="S480" s="98"/>
      <c r="T480" s="98"/>
      <c r="U480" s="98"/>
      <c r="V480" s="98"/>
      <c r="W480" s="98"/>
      <c r="X480" s="98"/>
      <c r="Y480" s="98"/>
      <c r="Z480" s="98"/>
      <c r="AA480" s="98"/>
      <c r="AB480" s="98"/>
      <c r="AC480" s="98"/>
      <c r="AD480" s="98"/>
      <c r="AE480" s="98"/>
      <c r="AF480" s="98"/>
      <c r="AG480" s="98"/>
      <c r="AH480" s="98"/>
      <c r="AI480" s="98"/>
    </row>
    <row r="481" spans="9:35">
      <c r="I481" s="98"/>
      <c r="R481" s="98"/>
      <c r="S481" s="98"/>
      <c r="T481" s="98"/>
      <c r="U481" s="98"/>
      <c r="V481" s="98"/>
      <c r="W481" s="98"/>
      <c r="X481" s="98"/>
      <c r="Y481" s="98"/>
      <c r="Z481" s="98"/>
      <c r="AA481" s="98"/>
      <c r="AB481" s="98"/>
      <c r="AC481" s="98"/>
      <c r="AD481" s="98"/>
      <c r="AE481" s="98"/>
      <c r="AF481" s="98"/>
      <c r="AG481" s="98"/>
      <c r="AH481" s="98"/>
      <c r="AI481" s="98"/>
    </row>
    <row r="482" spans="9:35">
      <c r="I482" s="98"/>
      <c r="R482" s="98"/>
      <c r="S482" s="98"/>
      <c r="T482" s="98"/>
      <c r="U482" s="98"/>
      <c r="V482" s="98"/>
      <c r="W482" s="98"/>
      <c r="X482" s="98"/>
      <c r="Y482" s="98"/>
      <c r="Z482" s="98"/>
      <c r="AA482" s="98"/>
      <c r="AB482" s="98"/>
      <c r="AC482" s="98"/>
      <c r="AD482" s="98"/>
      <c r="AE482" s="98"/>
      <c r="AF482" s="98"/>
      <c r="AG482" s="98"/>
      <c r="AH482" s="98"/>
      <c r="AI482" s="98"/>
    </row>
    <row r="483" spans="9:35">
      <c r="I483" s="98"/>
      <c r="R483" s="98"/>
      <c r="S483" s="98"/>
      <c r="T483" s="98"/>
      <c r="U483" s="98"/>
      <c r="V483" s="98"/>
      <c r="W483" s="98"/>
      <c r="X483" s="98"/>
      <c r="Y483" s="98"/>
      <c r="Z483" s="98"/>
      <c r="AA483" s="98"/>
      <c r="AB483" s="98"/>
      <c r="AC483" s="98"/>
      <c r="AD483" s="98"/>
      <c r="AE483" s="98"/>
      <c r="AF483" s="98"/>
      <c r="AG483" s="98"/>
      <c r="AH483" s="98"/>
      <c r="AI483" s="98"/>
    </row>
    <row r="484" spans="9:35">
      <c r="I484" s="98"/>
      <c r="R484" s="98"/>
      <c r="S484" s="98"/>
      <c r="T484" s="98"/>
      <c r="U484" s="98"/>
      <c r="V484" s="98"/>
      <c r="W484" s="98"/>
      <c r="X484" s="98"/>
      <c r="Y484" s="98"/>
      <c r="Z484" s="98"/>
      <c r="AA484" s="98"/>
      <c r="AB484" s="98"/>
      <c r="AC484" s="98"/>
      <c r="AD484" s="98"/>
      <c r="AE484" s="98"/>
      <c r="AF484" s="98"/>
      <c r="AG484" s="98"/>
      <c r="AH484" s="98"/>
      <c r="AI484" s="98"/>
    </row>
    <row r="485" spans="9:35">
      <c r="I485" s="98"/>
      <c r="R485" s="98"/>
      <c r="S485" s="98"/>
      <c r="T485" s="98"/>
      <c r="U485" s="98"/>
      <c r="V485" s="98"/>
      <c r="W485" s="98"/>
      <c r="X485" s="98"/>
      <c r="Y485" s="98"/>
      <c r="Z485" s="98"/>
      <c r="AA485" s="98"/>
      <c r="AB485" s="98"/>
      <c r="AC485" s="98"/>
      <c r="AD485" s="98"/>
      <c r="AE485" s="98"/>
      <c r="AF485" s="98"/>
      <c r="AG485" s="98"/>
      <c r="AH485" s="98"/>
      <c r="AI485" s="98"/>
    </row>
    <row r="486" spans="9:35">
      <c r="I486" s="98"/>
      <c r="R486" s="98"/>
      <c r="S486" s="98"/>
      <c r="T486" s="98"/>
      <c r="U486" s="98"/>
      <c r="V486" s="98"/>
      <c r="W486" s="98"/>
      <c r="X486" s="98"/>
      <c r="Y486" s="98"/>
      <c r="Z486" s="98"/>
      <c r="AA486" s="98"/>
      <c r="AB486" s="98"/>
      <c r="AC486" s="98"/>
      <c r="AD486" s="98"/>
      <c r="AE486" s="98"/>
      <c r="AF486" s="98"/>
      <c r="AG486" s="98"/>
      <c r="AH486" s="98"/>
      <c r="AI486" s="98"/>
    </row>
    <row r="487" spans="9:35">
      <c r="I487" s="98"/>
      <c r="R487" s="98"/>
      <c r="S487" s="98"/>
      <c r="T487" s="98"/>
      <c r="U487" s="98"/>
      <c r="V487" s="98"/>
      <c r="W487" s="98"/>
      <c r="X487" s="98"/>
      <c r="Y487" s="98"/>
      <c r="Z487" s="98"/>
      <c r="AA487" s="98"/>
      <c r="AB487" s="98"/>
      <c r="AC487" s="98"/>
      <c r="AD487" s="98"/>
      <c r="AE487" s="98"/>
      <c r="AF487" s="98"/>
      <c r="AG487" s="98"/>
      <c r="AH487" s="98"/>
      <c r="AI487" s="98"/>
    </row>
    <row r="488" spans="9:35">
      <c r="I488" s="98"/>
      <c r="R488" s="98"/>
      <c r="S488" s="98"/>
      <c r="T488" s="98"/>
      <c r="U488" s="98"/>
      <c r="V488" s="98"/>
      <c r="W488" s="98"/>
      <c r="X488" s="98"/>
      <c r="Y488" s="98"/>
      <c r="Z488" s="98"/>
      <c r="AA488" s="98"/>
      <c r="AB488" s="98"/>
      <c r="AC488" s="98"/>
      <c r="AD488" s="98"/>
      <c r="AE488" s="98"/>
      <c r="AF488" s="98"/>
      <c r="AG488" s="98"/>
      <c r="AH488" s="98"/>
      <c r="AI488" s="98"/>
    </row>
    <row r="489" spans="9:35">
      <c r="I489" s="98"/>
      <c r="R489" s="98"/>
      <c r="S489" s="98"/>
      <c r="T489" s="98"/>
      <c r="U489" s="98"/>
      <c r="V489" s="98"/>
      <c r="W489" s="98"/>
      <c r="X489" s="98"/>
      <c r="Y489" s="98"/>
      <c r="Z489" s="98"/>
      <c r="AA489" s="98"/>
      <c r="AB489" s="98"/>
      <c r="AC489" s="98"/>
      <c r="AD489" s="98"/>
      <c r="AE489" s="98"/>
      <c r="AF489" s="98"/>
      <c r="AG489" s="98"/>
      <c r="AH489" s="98"/>
      <c r="AI489" s="98"/>
    </row>
    <row r="490" spans="9:35">
      <c r="I490" s="98"/>
      <c r="R490" s="98"/>
      <c r="S490" s="98"/>
      <c r="T490" s="98"/>
      <c r="U490" s="98"/>
      <c r="V490" s="98"/>
      <c r="W490" s="98"/>
      <c r="X490" s="98"/>
      <c r="Y490" s="98"/>
      <c r="Z490" s="98"/>
      <c r="AA490" s="98"/>
      <c r="AB490" s="98"/>
      <c r="AC490" s="98"/>
      <c r="AD490" s="98"/>
      <c r="AE490" s="98"/>
      <c r="AF490" s="98"/>
      <c r="AG490" s="98"/>
      <c r="AH490" s="98"/>
      <c r="AI490" s="98"/>
    </row>
    <row r="491" spans="9:35">
      <c r="I491" s="98"/>
      <c r="R491" s="98"/>
      <c r="S491" s="98"/>
      <c r="T491" s="98"/>
      <c r="U491" s="98"/>
      <c r="V491" s="98"/>
      <c r="W491" s="98"/>
      <c r="X491" s="98"/>
      <c r="Y491" s="98"/>
      <c r="Z491" s="98"/>
      <c r="AA491" s="98"/>
      <c r="AB491" s="98"/>
      <c r="AC491" s="98"/>
      <c r="AD491" s="98"/>
      <c r="AE491" s="98"/>
      <c r="AF491" s="98"/>
      <c r="AG491" s="98"/>
      <c r="AH491" s="98"/>
      <c r="AI491" s="98"/>
    </row>
    <row r="492" spans="9:35">
      <c r="I492" s="98"/>
      <c r="R492" s="98"/>
      <c r="S492" s="98"/>
      <c r="T492" s="98"/>
      <c r="U492" s="98"/>
      <c r="V492" s="98"/>
      <c r="W492" s="98"/>
      <c r="X492" s="98"/>
      <c r="Y492" s="98"/>
      <c r="Z492" s="98"/>
      <c r="AA492" s="98"/>
      <c r="AB492" s="98"/>
      <c r="AC492" s="98"/>
      <c r="AD492" s="98"/>
      <c r="AE492" s="98"/>
      <c r="AF492" s="98"/>
      <c r="AG492" s="98"/>
      <c r="AH492" s="98"/>
      <c r="AI492" s="98"/>
    </row>
    <row r="493" spans="9:35">
      <c r="I493" s="98"/>
      <c r="R493" s="98"/>
      <c r="S493" s="98"/>
      <c r="T493" s="98"/>
      <c r="U493" s="98"/>
      <c r="V493" s="98"/>
      <c r="W493" s="98"/>
      <c r="X493" s="98"/>
      <c r="Y493" s="98"/>
      <c r="Z493" s="98"/>
      <c r="AA493" s="98"/>
      <c r="AB493" s="98"/>
      <c r="AC493" s="98"/>
      <c r="AD493" s="98"/>
      <c r="AE493" s="98"/>
      <c r="AF493" s="98"/>
      <c r="AG493" s="98"/>
      <c r="AH493" s="98"/>
      <c r="AI493" s="98"/>
    </row>
    <row r="494" spans="9:35">
      <c r="I494" s="98"/>
      <c r="R494" s="98"/>
      <c r="S494" s="98"/>
      <c r="T494" s="98"/>
      <c r="U494" s="98"/>
      <c r="V494" s="98"/>
      <c r="W494" s="98"/>
      <c r="X494" s="98"/>
      <c r="Y494" s="98"/>
      <c r="Z494" s="98"/>
      <c r="AA494" s="98"/>
      <c r="AB494" s="98"/>
      <c r="AC494" s="98"/>
      <c r="AD494" s="98"/>
      <c r="AE494" s="98"/>
      <c r="AF494" s="98"/>
      <c r="AG494" s="98"/>
      <c r="AH494" s="98"/>
      <c r="AI494" s="98"/>
    </row>
    <row r="495" spans="9:35">
      <c r="I495" s="98"/>
      <c r="R495" s="98"/>
      <c r="S495" s="98"/>
      <c r="T495" s="98"/>
      <c r="U495" s="98"/>
      <c r="V495" s="98"/>
      <c r="W495" s="98"/>
      <c r="X495" s="98"/>
      <c r="Y495" s="98"/>
      <c r="Z495" s="98"/>
      <c r="AA495" s="98"/>
      <c r="AB495" s="98"/>
      <c r="AC495" s="98"/>
      <c r="AD495" s="98"/>
      <c r="AE495" s="98"/>
      <c r="AF495" s="98"/>
      <c r="AG495" s="98"/>
      <c r="AH495" s="98"/>
      <c r="AI495" s="98"/>
    </row>
    <row r="496" spans="9:35">
      <c r="I496" s="98"/>
      <c r="R496" s="98"/>
      <c r="S496" s="98"/>
      <c r="T496" s="98"/>
      <c r="U496" s="98"/>
      <c r="V496" s="98"/>
      <c r="W496" s="98"/>
      <c r="X496" s="98"/>
      <c r="Y496" s="98"/>
      <c r="Z496" s="98"/>
      <c r="AA496" s="98"/>
      <c r="AB496" s="98"/>
      <c r="AC496" s="98"/>
      <c r="AD496" s="98"/>
      <c r="AE496" s="98"/>
      <c r="AF496" s="98"/>
      <c r="AG496" s="98"/>
      <c r="AH496" s="98"/>
      <c r="AI496" s="98"/>
    </row>
    <row r="497" spans="9:35">
      <c r="I497" s="98"/>
      <c r="R497" s="98"/>
      <c r="S497" s="98"/>
      <c r="T497" s="98"/>
      <c r="U497" s="98"/>
      <c r="V497" s="98"/>
      <c r="W497" s="98"/>
      <c r="X497" s="98"/>
      <c r="Y497" s="98"/>
      <c r="Z497" s="98"/>
      <c r="AA497" s="98"/>
      <c r="AB497" s="98"/>
      <c r="AC497" s="98"/>
      <c r="AD497" s="98"/>
      <c r="AE497" s="98"/>
      <c r="AF497" s="98"/>
      <c r="AG497" s="98"/>
      <c r="AH497" s="98"/>
      <c r="AI497" s="98"/>
    </row>
    <row r="498" spans="9:35">
      <c r="I498" s="98"/>
      <c r="R498" s="98"/>
      <c r="S498" s="98"/>
      <c r="T498" s="98"/>
      <c r="U498" s="98"/>
      <c r="V498" s="98"/>
      <c r="W498" s="98"/>
      <c r="X498" s="98"/>
      <c r="Y498" s="98"/>
      <c r="Z498" s="98"/>
      <c r="AA498" s="98"/>
      <c r="AB498" s="98"/>
      <c r="AC498" s="98"/>
      <c r="AD498" s="98"/>
      <c r="AE498" s="98"/>
      <c r="AF498" s="98"/>
      <c r="AG498" s="98"/>
      <c r="AH498" s="98"/>
      <c r="AI498" s="98"/>
    </row>
    <row r="499" spans="9:35">
      <c r="I499" s="98"/>
      <c r="R499" s="98"/>
      <c r="S499" s="98"/>
      <c r="T499" s="98"/>
      <c r="U499" s="98"/>
      <c r="V499" s="98"/>
      <c r="W499" s="98"/>
      <c r="X499" s="98"/>
      <c r="Y499" s="98"/>
      <c r="Z499" s="98"/>
      <c r="AA499" s="98"/>
      <c r="AB499" s="98"/>
      <c r="AC499" s="98"/>
      <c r="AD499" s="98"/>
      <c r="AE499" s="98"/>
      <c r="AF499" s="98"/>
      <c r="AG499" s="98"/>
      <c r="AH499" s="98"/>
      <c r="AI499" s="98"/>
    </row>
    <row r="500" spans="9:35">
      <c r="I500" s="98"/>
      <c r="R500" s="98"/>
      <c r="S500" s="98"/>
      <c r="T500" s="98"/>
      <c r="U500" s="98"/>
      <c r="V500" s="98"/>
      <c r="W500" s="98"/>
      <c r="X500" s="98"/>
      <c r="Y500" s="98"/>
      <c r="Z500" s="98"/>
      <c r="AA500" s="98"/>
      <c r="AB500" s="98"/>
      <c r="AC500" s="98"/>
      <c r="AD500" s="98"/>
      <c r="AE500" s="98"/>
      <c r="AF500" s="98"/>
      <c r="AG500" s="98"/>
      <c r="AH500" s="98"/>
      <c r="AI500" s="98"/>
    </row>
    <row r="501" spans="9:35">
      <c r="I501" s="98"/>
      <c r="R501" s="98"/>
      <c r="S501" s="98"/>
      <c r="T501" s="98"/>
      <c r="U501" s="98"/>
      <c r="V501" s="98"/>
      <c r="W501" s="98"/>
      <c r="X501" s="98"/>
      <c r="Y501" s="98"/>
      <c r="Z501" s="98"/>
      <c r="AA501" s="98"/>
      <c r="AB501" s="98"/>
      <c r="AC501" s="98"/>
      <c r="AD501" s="98"/>
      <c r="AE501" s="98"/>
      <c r="AF501" s="98"/>
      <c r="AG501" s="98"/>
      <c r="AH501" s="98"/>
      <c r="AI501" s="98"/>
    </row>
    <row r="502" spans="9:35">
      <c r="I502" s="98"/>
      <c r="R502" s="98"/>
      <c r="S502" s="98"/>
      <c r="T502" s="98"/>
      <c r="U502" s="98"/>
      <c r="V502" s="98"/>
      <c r="W502" s="98"/>
      <c r="X502" s="98"/>
      <c r="Y502" s="98"/>
      <c r="Z502" s="98"/>
      <c r="AA502" s="98"/>
      <c r="AB502" s="98"/>
      <c r="AC502" s="98"/>
      <c r="AD502" s="98"/>
      <c r="AE502" s="98"/>
      <c r="AF502" s="98"/>
      <c r="AG502" s="98"/>
      <c r="AH502" s="98"/>
      <c r="AI502" s="98"/>
    </row>
    <row r="503" spans="9:35">
      <c r="I503" s="98"/>
      <c r="R503" s="98"/>
      <c r="S503" s="98"/>
      <c r="T503" s="98"/>
      <c r="U503" s="98"/>
      <c r="V503" s="98"/>
      <c r="W503" s="98"/>
      <c r="X503" s="98"/>
      <c r="Y503" s="98"/>
      <c r="Z503" s="98"/>
      <c r="AA503" s="98"/>
      <c r="AB503" s="98"/>
      <c r="AC503" s="98"/>
      <c r="AD503" s="98"/>
      <c r="AE503" s="98"/>
      <c r="AF503" s="98"/>
      <c r="AG503" s="98"/>
      <c r="AH503" s="98"/>
      <c r="AI503" s="98"/>
    </row>
    <row r="504" spans="9:35">
      <c r="I504" s="98"/>
      <c r="R504" s="98"/>
      <c r="S504" s="98"/>
      <c r="T504" s="98"/>
      <c r="U504" s="98"/>
      <c r="V504" s="98"/>
      <c r="W504" s="98"/>
      <c r="X504" s="98"/>
      <c r="Y504" s="98"/>
      <c r="Z504" s="98"/>
      <c r="AA504" s="98"/>
      <c r="AB504" s="98"/>
      <c r="AC504" s="98"/>
      <c r="AD504" s="98"/>
      <c r="AE504" s="98"/>
      <c r="AF504" s="98"/>
      <c r="AG504" s="98"/>
      <c r="AH504" s="98"/>
      <c r="AI504" s="98"/>
    </row>
    <row r="505" spans="9:35">
      <c r="I505" s="98"/>
      <c r="R505" s="98"/>
      <c r="S505" s="98"/>
      <c r="T505" s="98"/>
      <c r="U505" s="98"/>
      <c r="V505" s="98"/>
      <c r="W505" s="98"/>
      <c r="X505" s="98"/>
      <c r="Y505" s="98"/>
      <c r="Z505" s="98"/>
      <c r="AA505" s="98"/>
      <c r="AB505" s="98"/>
      <c r="AC505" s="98"/>
      <c r="AD505" s="98"/>
      <c r="AE505" s="98"/>
      <c r="AF505" s="98"/>
      <c r="AG505" s="98"/>
      <c r="AH505" s="98"/>
      <c r="AI505" s="98"/>
    </row>
    <row r="506" spans="9:35">
      <c r="I506" s="98"/>
      <c r="R506" s="98"/>
      <c r="S506" s="98"/>
      <c r="T506" s="98"/>
      <c r="U506" s="98"/>
      <c r="V506" s="98"/>
      <c r="W506" s="98"/>
      <c r="X506" s="98"/>
      <c r="Y506" s="98"/>
      <c r="Z506" s="98"/>
      <c r="AA506" s="98"/>
      <c r="AB506" s="98"/>
      <c r="AC506" s="98"/>
      <c r="AD506" s="98"/>
      <c r="AE506" s="98"/>
      <c r="AF506" s="98"/>
      <c r="AG506" s="98"/>
      <c r="AH506" s="98"/>
      <c r="AI506" s="98"/>
    </row>
    <row r="507" spans="9:35">
      <c r="I507" s="98"/>
      <c r="R507" s="98"/>
      <c r="S507" s="98"/>
      <c r="T507" s="98"/>
      <c r="U507" s="98"/>
      <c r="V507" s="98"/>
      <c r="W507" s="98"/>
      <c r="X507" s="98"/>
      <c r="Y507" s="98"/>
      <c r="Z507" s="98"/>
      <c r="AA507" s="98"/>
      <c r="AB507" s="98"/>
      <c r="AC507" s="98"/>
      <c r="AD507" s="98"/>
      <c r="AE507" s="98"/>
      <c r="AF507" s="98"/>
      <c r="AG507" s="98"/>
      <c r="AH507" s="98"/>
      <c r="AI507" s="98"/>
    </row>
    <row r="508" spans="9:35">
      <c r="I508" s="98"/>
      <c r="R508" s="98"/>
      <c r="S508" s="98"/>
      <c r="T508" s="98"/>
      <c r="U508" s="98"/>
      <c r="V508" s="98"/>
      <c r="W508" s="98"/>
      <c r="X508" s="98"/>
      <c r="Y508" s="98"/>
      <c r="Z508" s="98"/>
      <c r="AA508" s="98"/>
      <c r="AB508" s="98"/>
      <c r="AC508" s="98"/>
      <c r="AD508" s="98"/>
      <c r="AE508" s="98"/>
      <c r="AF508" s="98"/>
      <c r="AG508" s="98"/>
      <c r="AH508" s="98"/>
      <c r="AI508" s="98"/>
    </row>
    <row r="509" spans="9:35">
      <c r="I509" s="98"/>
      <c r="R509" s="98"/>
      <c r="S509" s="98"/>
      <c r="T509" s="98"/>
      <c r="U509" s="98"/>
      <c r="V509" s="98"/>
      <c r="W509" s="98"/>
      <c r="X509" s="98"/>
      <c r="Y509" s="98"/>
      <c r="Z509" s="98"/>
      <c r="AA509" s="98"/>
      <c r="AB509" s="98"/>
      <c r="AC509" s="98"/>
      <c r="AD509" s="98"/>
      <c r="AE509" s="98"/>
      <c r="AF509" s="98"/>
      <c r="AG509" s="98"/>
      <c r="AH509" s="98"/>
      <c r="AI509" s="98"/>
    </row>
    <row r="510" spans="9:35">
      <c r="I510" s="98"/>
      <c r="R510" s="98"/>
      <c r="S510" s="98"/>
      <c r="T510" s="98"/>
      <c r="U510" s="98"/>
      <c r="V510" s="98"/>
      <c r="W510" s="98"/>
      <c r="X510" s="98"/>
      <c r="Y510" s="98"/>
      <c r="Z510" s="98"/>
      <c r="AA510" s="98"/>
      <c r="AB510" s="98"/>
      <c r="AC510" s="98"/>
      <c r="AD510" s="98"/>
      <c r="AE510" s="98"/>
      <c r="AF510" s="98"/>
      <c r="AG510" s="98"/>
      <c r="AH510" s="98"/>
      <c r="AI510" s="98"/>
    </row>
    <row r="511" spans="9:35">
      <c r="I511" s="98"/>
      <c r="R511" s="98"/>
      <c r="S511" s="98"/>
      <c r="T511" s="98"/>
      <c r="U511" s="98"/>
      <c r="V511" s="98"/>
      <c r="W511" s="98"/>
      <c r="X511" s="98"/>
      <c r="Y511" s="98"/>
      <c r="Z511" s="98"/>
      <c r="AA511" s="98"/>
      <c r="AB511" s="98"/>
      <c r="AC511" s="98"/>
      <c r="AD511" s="98"/>
      <c r="AE511" s="98"/>
      <c r="AF511" s="98"/>
      <c r="AG511" s="98"/>
      <c r="AH511" s="98"/>
      <c r="AI511" s="98"/>
    </row>
    <row r="512" spans="9:35">
      <c r="I512" s="98"/>
      <c r="R512" s="98"/>
      <c r="S512" s="98"/>
      <c r="T512" s="98"/>
      <c r="U512" s="98"/>
      <c r="V512" s="98"/>
      <c r="W512" s="98"/>
      <c r="X512" s="98"/>
      <c r="Y512" s="98"/>
      <c r="Z512" s="98"/>
      <c r="AA512" s="98"/>
      <c r="AB512" s="98"/>
      <c r="AC512" s="98"/>
      <c r="AD512" s="98"/>
      <c r="AE512" s="98"/>
      <c r="AF512" s="98"/>
      <c r="AG512" s="98"/>
      <c r="AH512" s="98"/>
      <c r="AI512" s="98"/>
    </row>
    <row r="513" spans="9:35">
      <c r="I513" s="98"/>
      <c r="R513" s="98"/>
      <c r="S513" s="98"/>
      <c r="T513" s="98"/>
      <c r="U513" s="98"/>
      <c r="V513" s="98"/>
      <c r="W513" s="98"/>
      <c r="X513" s="98"/>
      <c r="Y513" s="98"/>
      <c r="Z513" s="98"/>
      <c r="AA513" s="98"/>
      <c r="AB513" s="98"/>
      <c r="AC513" s="98"/>
      <c r="AD513" s="98"/>
      <c r="AE513" s="98"/>
      <c r="AF513" s="98"/>
      <c r="AG513" s="98"/>
      <c r="AH513" s="98"/>
      <c r="AI513" s="98"/>
    </row>
    <row r="514" spans="9:35">
      <c r="I514" s="98"/>
      <c r="R514" s="98"/>
      <c r="S514" s="98"/>
      <c r="T514" s="98"/>
      <c r="U514" s="98"/>
      <c r="V514" s="98"/>
      <c r="W514" s="98"/>
      <c r="X514" s="98"/>
      <c r="Y514" s="98"/>
      <c r="Z514" s="98"/>
      <c r="AA514" s="98"/>
      <c r="AB514" s="98"/>
      <c r="AC514" s="98"/>
      <c r="AD514" s="98"/>
      <c r="AE514" s="98"/>
      <c r="AF514" s="98"/>
      <c r="AG514" s="98"/>
      <c r="AH514" s="98"/>
      <c r="AI514" s="98"/>
    </row>
    <row r="515" spans="9:35">
      <c r="I515" s="98"/>
      <c r="R515" s="98"/>
      <c r="S515" s="98"/>
      <c r="T515" s="98"/>
      <c r="U515" s="98"/>
      <c r="V515" s="98"/>
      <c r="W515" s="98"/>
      <c r="X515" s="98"/>
      <c r="Y515" s="98"/>
      <c r="Z515" s="98"/>
      <c r="AA515" s="98"/>
      <c r="AB515" s="98"/>
      <c r="AC515" s="98"/>
      <c r="AD515" s="98"/>
      <c r="AE515" s="98"/>
      <c r="AF515" s="98"/>
      <c r="AG515" s="98"/>
      <c r="AH515" s="98"/>
      <c r="AI515" s="98"/>
    </row>
    <row r="516" spans="9:35">
      <c r="I516" s="98"/>
      <c r="R516" s="98"/>
      <c r="S516" s="98"/>
      <c r="T516" s="98"/>
      <c r="U516" s="98"/>
      <c r="V516" s="98"/>
      <c r="W516" s="98"/>
      <c r="X516" s="98"/>
      <c r="Y516" s="98"/>
      <c r="Z516" s="98"/>
      <c r="AA516" s="98"/>
      <c r="AB516" s="98"/>
      <c r="AC516" s="98"/>
      <c r="AD516" s="98"/>
      <c r="AE516" s="98"/>
      <c r="AF516" s="98"/>
      <c r="AG516" s="98"/>
      <c r="AH516" s="98"/>
      <c r="AI516" s="98"/>
    </row>
    <row r="517" spans="9:35">
      <c r="I517" s="98"/>
      <c r="R517" s="98"/>
      <c r="S517" s="98"/>
      <c r="T517" s="98"/>
      <c r="U517" s="98"/>
      <c r="V517" s="98"/>
      <c r="W517" s="98"/>
      <c r="X517" s="98"/>
      <c r="Y517" s="98"/>
      <c r="Z517" s="98"/>
      <c r="AA517" s="98"/>
      <c r="AB517" s="98"/>
      <c r="AC517" s="98"/>
      <c r="AD517" s="98"/>
      <c r="AE517" s="98"/>
      <c r="AF517" s="98"/>
      <c r="AG517" s="98"/>
      <c r="AH517" s="98"/>
      <c r="AI517" s="98"/>
    </row>
    <row r="518" spans="9:35">
      <c r="I518" s="98"/>
      <c r="R518" s="98"/>
      <c r="S518" s="98"/>
      <c r="T518" s="98"/>
      <c r="U518" s="98"/>
      <c r="V518" s="98"/>
      <c r="W518" s="98"/>
      <c r="X518" s="98"/>
      <c r="Y518" s="98"/>
      <c r="Z518" s="98"/>
      <c r="AA518" s="98"/>
      <c r="AB518" s="98"/>
      <c r="AC518" s="98"/>
      <c r="AD518" s="98"/>
      <c r="AE518" s="98"/>
      <c r="AF518" s="98"/>
      <c r="AG518" s="98"/>
      <c r="AH518" s="98"/>
      <c r="AI518" s="98"/>
    </row>
    <row r="519" spans="9:35">
      <c r="I519" s="98"/>
      <c r="R519" s="98"/>
      <c r="S519" s="98"/>
      <c r="T519" s="98"/>
      <c r="U519" s="98"/>
      <c r="V519" s="98"/>
      <c r="W519" s="98"/>
      <c r="X519" s="98"/>
      <c r="Y519" s="98"/>
      <c r="Z519" s="98"/>
      <c r="AA519" s="98"/>
      <c r="AB519" s="98"/>
      <c r="AC519" s="98"/>
      <c r="AD519" s="98"/>
      <c r="AE519" s="98"/>
      <c r="AF519" s="98"/>
      <c r="AG519" s="98"/>
      <c r="AH519" s="98"/>
      <c r="AI519" s="98"/>
    </row>
    <row r="520" spans="9:35">
      <c r="I520" s="98"/>
      <c r="R520" s="98"/>
      <c r="S520" s="98"/>
      <c r="T520" s="98"/>
      <c r="U520" s="98"/>
      <c r="V520" s="98"/>
      <c r="W520" s="98"/>
      <c r="X520" s="98"/>
      <c r="Y520" s="98"/>
      <c r="Z520" s="98"/>
      <c r="AA520" s="98"/>
      <c r="AB520" s="98"/>
      <c r="AC520" s="98"/>
      <c r="AD520" s="98"/>
      <c r="AE520" s="98"/>
      <c r="AF520" s="98"/>
      <c r="AG520" s="98"/>
      <c r="AH520" s="98"/>
      <c r="AI520" s="98"/>
    </row>
    <row r="521" spans="9:35">
      <c r="I521" s="98"/>
      <c r="R521" s="98"/>
      <c r="S521" s="98"/>
      <c r="T521" s="98"/>
      <c r="U521" s="98"/>
      <c r="V521" s="98"/>
      <c r="W521" s="98"/>
      <c r="X521" s="98"/>
      <c r="Y521" s="98"/>
      <c r="Z521" s="98"/>
      <c r="AA521" s="98"/>
      <c r="AB521" s="98"/>
      <c r="AC521" s="98"/>
      <c r="AD521" s="98"/>
      <c r="AE521" s="98"/>
      <c r="AF521" s="98"/>
      <c r="AG521" s="98"/>
      <c r="AH521" s="98"/>
      <c r="AI521" s="98"/>
    </row>
    <row r="522" spans="9:35">
      <c r="I522" s="98"/>
      <c r="R522" s="98"/>
      <c r="S522" s="98"/>
      <c r="T522" s="98"/>
      <c r="U522" s="98"/>
      <c r="V522" s="98"/>
      <c r="W522" s="98"/>
      <c r="X522" s="98"/>
      <c r="Y522" s="98"/>
      <c r="Z522" s="98"/>
      <c r="AA522" s="98"/>
      <c r="AB522" s="98"/>
      <c r="AC522" s="98"/>
      <c r="AD522" s="98"/>
      <c r="AE522" s="98"/>
      <c r="AF522" s="98"/>
      <c r="AG522" s="98"/>
      <c r="AH522" s="98"/>
      <c r="AI522" s="98"/>
    </row>
    <row r="523" spans="9:35">
      <c r="I523" s="98"/>
      <c r="R523" s="98"/>
      <c r="S523" s="98"/>
      <c r="T523" s="98"/>
      <c r="U523" s="98"/>
      <c r="V523" s="98"/>
      <c r="W523" s="98"/>
      <c r="X523" s="98"/>
      <c r="Y523" s="98"/>
      <c r="Z523" s="98"/>
      <c r="AA523" s="98"/>
      <c r="AB523" s="98"/>
      <c r="AC523" s="98"/>
      <c r="AD523" s="98"/>
      <c r="AE523" s="98"/>
      <c r="AF523" s="98"/>
      <c r="AG523" s="98"/>
      <c r="AH523" s="98"/>
      <c r="AI523" s="98"/>
    </row>
    <row r="524" spans="9:35">
      <c r="I524" s="98"/>
      <c r="R524" s="98"/>
      <c r="S524" s="98"/>
      <c r="T524" s="98"/>
      <c r="U524" s="98"/>
      <c r="V524" s="98"/>
      <c r="W524" s="98"/>
      <c r="X524" s="98"/>
      <c r="Y524" s="98"/>
      <c r="Z524" s="98"/>
      <c r="AA524" s="98"/>
      <c r="AB524" s="98"/>
      <c r="AC524" s="98"/>
      <c r="AD524" s="98"/>
      <c r="AE524" s="98"/>
      <c r="AF524" s="98"/>
      <c r="AG524" s="98"/>
      <c r="AH524" s="98"/>
      <c r="AI524" s="98"/>
    </row>
    <row r="525" spans="9:35">
      <c r="I525" s="98"/>
      <c r="R525" s="98"/>
      <c r="S525" s="98"/>
      <c r="T525" s="98"/>
      <c r="U525" s="98"/>
      <c r="V525" s="98"/>
      <c r="W525" s="98"/>
      <c r="X525" s="98"/>
      <c r="Y525" s="98"/>
      <c r="Z525" s="98"/>
      <c r="AA525" s="98"/>
      <c r="AB525" s="98"/>
      <c r="AC525" s="98"/>
      <c r="AD525" s="98"/>
      <c r="AE525" s="98"/>
      <c r="AF525" s="98"/>
      <c r="AG525" s="98"/>
      <c r="AH525" s="98"/>
      <c r="AI525" s="98"/>
    </row>
    <row r="526" spans="9:35">
      <c r="I526" s="98"/>
      <c r="R526" s="98"/>
      <c r="S526" s="98"/>
      <c r="T526" s="98"/>
      <c r="U526" s="98"/>
      <c r="V526" s="98"/>
      <c r="W526" s="98"/>
      <c r="X526" s="98"/>
      <c r="Y526" s="98"/>
      <c r="Z526" s="98"/>
      <c r="AA526" s="98"/>
      <c r="AB526" s="98"/>
      <c r="AC526" s="98"/>
      <c r="AD526" s="98"/>
      <c r="AE526" s="98"/>
      <c r="AF526" s="98"/>
      <c r="AG526" s="98"/>
      <c r="AH526" s="98"/>
      <c r="AI526" s="98"/>
    </row>
    <row r="527" spans="9:35">
      <c r="I527" s="98"/>
      <c r="R527" s="98"/>
      <c r="S527" s="98"/>
      <c r="T527" s="98"/>
      <c r="U527" s="98"/>
      <c r="V527" s="98"/>
      <c r="W527" s="98"/>
      <c r="X527" s="98"/>
      <c r="Y527" s="98"/>
      <c r="Z527" s="98"/>
      <c r="AA527" s="98"/>
      <c r="AB527" s="98"/>
      <c r="AC527" s="98"/>
      <c r="AD527" s="98"/>
      <c r="AE527" s="98"/>
      <c r="AF527" s="98"/>
      <c r="AG527" s="98"/>
      <c r="AH527" s="98"/>
      <c r="AI527" s="98"/>
    </row>
    <row r="528" spans="9:35">
      <c r="I528" s="98"/>
      <c r="R528" s="98"/>
      <c r="S528" s="98"/>
      <c r="T528" s="98"/>
      <c r="U528" s="98"/>
      <c r="V528" s="98"/>
      <c r="W528" s="98"/>
      <c r="X528" s="98"/>
      <c r="Y528" s="98"/>
      <c r="Z528" s="98"/>
      <c r="AA528" s="98"/>
      <c r="AB528" s="98"/>
      <c r="AC528" s="98"/>
      <c r="AD528" s="98"/>
      <c r="AE528" s="98"/>
      <c r="AF528" s="98"/>
      <c r="AG528" s="98"/>
      <c r="AH528" s="98"/>
      <c r="AI528" s="98"/>
    </row>
    <row r="529" spans="9:35">
      <c r="I529" s="98"/>
      <c r="R529" s="98"/>
      <c r="S529" s="98"/>
      <c r="T529" s="98"/>
      <c r="U529" s="98"/>
      <c r="V529" s="98"/>
      <c r="W529" s="98"/>
      <c r="X529" s="98"/>
      <c r="Y529" s="98"/>
      <c r="Z529" s="98"/>
      <c r="AA529" s="98"/>
      <c r="AB529" s="98"/>
      <c r="AC529" s="98"/>
      <c r="AD529" s="98"/>
      <c r="AE529" s="98"/>
      <c r="AF529" s="98"/>
      <c r="AG529" s="98"/>
      <c r="AH529" s="98"/>
      <c r="AI529" s="98"/>
    </row>
    <row r="530" spans="9:35">
      <c r="I530" s="98"/>
      <c r="R530" s="98"/>
      <c r="S530" s="98"/>
      <c r="T530" s="98"/>
      <c r="U530" s="98"/>
      <c r="V530" s="98"/>
      <c r="W530" s="98"/>
      <c r="X530" s="98"/>
      <c r="Y530" s="98"/>
      <c r="Z530" s="98"/>
      <c r="AA530" s="98"/>
      <c r="AB530" s="98"/>
      <c r="AC530" s="98"/>
      <c r="AD530" s="98"/>
      <c r="AE530" s="98"/>
      <c r="AF530" s="98"/>
      <c r="AG530" s="98"/>
      <c r="AH530" s="98"/>
      <c r="AI530" s="98"/>
    </row>
    <row r="531" spans="9:35">
      <c r="I531" s="98"/>
      <c r="R531" s="98"/>
      <c r="S531" s="98"/>
      <c r="T531" s="98"/>
      <c r="U531" s="98"/>
      <c r="V531" s="98"/>
      <c r="W531" s="98"/>
      <c r="X531" s="98"/>
      <c r="Y531" s="98"/>
      <c r="Z531" s="98"/>
      <c r="AA531" s="98"/>
      <c r="AB531" s="98"/>
      <c r="AC531" s="98"/>
      <c r="AD531" s="98"/>
      <c r="AE531" s="98"/>
      <c r="AF531" s="98"/>
      <c r="AG531" s="98"/>
      <c r="AH531" s="98"/>
      <c r="AI531" s="98"/>
    </row>
    <row r="532" spans="9:35">
      <c r="I532" s="98"/>
      <c r="R532" s="98"/>
      <c r="S532" s="98"/>
      <c r="T532" s="98"/>
      <c r="U532" s="98"/>
      <c r="V532" s="98"/>
      <c r="W532" s="98"/>
      <c r="X532" s="98"/>
      <c r="Y532" s="98"/>
      <c r="Z532" s="98"/>
      <c r="AA532" s="98"/>
      <c r="AB532" s="98"/>
      <c r="AC532" s="98"/>
      <c r="AD532" s="98"/>
      <c r="AE532" s="98"/>
      <c r="AF532" s="98"/>
      <c r="AG532" s="98"/>
      <c r="AH532" s="98"/>
      <c r="AI532" s="98"/>
    </row>
    <row r="533" spans="9:35">
      <c r="I533" s="98"/>
      <c r="R533" s="98"/>
      <c r="S533" s="98"/>
      <c r="T533" s="98"/>
      <c r="U533" s="98"/>
      <c r="V533" s="98"/>
      <c r="W533" s="98"/>
      <c r="X533" s="98"/>
      <c r="Y533" s="98"/>
      <c r="Z533" s="98"/>
      <c r="AA533" s="98"/>
      <c r="AB533" s="98"/>
      <c r="AC533" s="98"/>
      <c r="AD533" s="98"/>
      <c r="AE533" s="98"/>
      <c r="AF533" s="98"/>
      <c r="AG533" s="98"/>
      <c r="AH533" s="98"/>
      <c r="AI533" s="98"/>
    </row>
    <row r="534" spans="9:35">
      <c r="I534" s="98"/>
      <c r="R534" s="98"/>
      <c r="S534" s="98"/>
      <c r="T534" s="98"/>
      <c r="U534" s="98"/>
      <c r="V534" s="98"/>
      <c r="W534" s="98"/>
      <c r="X534" s="98"/>
      <c r="Y534" s="98"/>
      <c r="Z534" s="98"/>
      <c r="AA534" s="98"/>
      <c r="AB534" s="98"/>
      <c r="AC534" s="98"/>
      <c r="AD534" s="98"/>
      <c r="AE534" s="98"/>
      <c r="AF534" s="98"/>
      <c r="AG534" s="98"/>
      <c r="AH534" s="98"/>
      <c r="AI534" s="98"/>
    </row>
    <row r="535" spans="9:35">
      <c r="I535" s="98"/>
      <c r="R535" s="98"/>
      <c r="S535" s="98"/>
      <c r="T535" s="98"/>
      <c r="U535" s="98"/>
      <c r="V535" s="98"/>
      <c r="W535" s="98"/>
      <c r="X535" s="98"/>
      <c r="Y535" s="98"/>
      <c r="Z535" s="98"/>
      <c r="AA535" s="98"/>
      <c r="AB535" s="98"/>
      <c r="AC535" s="98"/>
      <c r="AD535" s="98"/>
      <c r="AE535" s="98"/>
      <c r="AF535" s="98"/>
      <c r="AG535" s="98"/>
      <c r="AH535" s="98"/>
      <c r="AI535" s="98"/>
    </row>
    <row r="536" spans="9:35">
      <c r="I536" s="98"/>
      <c r="R536" s="98"/>
      <c r="S536" s="98"/>
      <c r="T536" s="98"/>
      <c r="U536" s="98"/>
      <c r="V536" s="98"/>
      <c r="W536" s="98"/>
      <c r="X536" s="98"/>
      <c r="Y536" s="98"/>
      <c r="Z536" s="98"/>
      <c r="AA536" s="98"/>
      <c r="AB536" s="98"/>
      <c r="AC536" s="98"/>
      <c r="AD536" s="98"/>
      <c r="AE536" s="98"/>
      <c r="AF536" s="98"/>
      <c r="AG536" s="98"/>
      <c r="AH536" s="98"/>
      <c r="AI536" s="98"/>
    </row>
    <row r="537" spans="9:35">
      <c r="I537" s="98"/>
      <c r="R537" s="98"/>
      <c r="S537" s="98"/>
      <c r="T537" s="98"/>
      <c r="U537" s="98"/>
      <c r="V537" s="98"/>
      <c r="W537" s="98"/>
      <c r="X537" s="98"/>
      <c r="Y537" s="98"/>
      <c r="Z537" s="98"/>
      <c r="AA537" s="98"/>
      <c r="AB537" s="98"/>
      <c r="AC537" s="98"/>
      <c r="AD537" s="98"/>
      <c r="AE537" s="98"/>
      <c r="AF537" s="98"/>
      <c r="AG537" s="98"/>
      <c r="AH537" s="98"/>
      <c r="AI537" s="98"/>
    </row>
    <row r="538" spans="9:35">
      <c r="I538" s="98"/>
      <c r="R538" s="98"/>
      <c r="S538" s="98"/>
      <c r="T538" s="98"/>
      <c r="U538" s="98"/>
      <c r="V538" s="98"/>
      <c r="W538" s="98"/>
      <c r="X538" s="98"/>
      <c r="Y538" s="98"/>
      <c r="Z538" s="98"/>
      <c r="AA538" s="98"/>
      <c r="AB538" s="98"/>
      <c r="AC538" s="98"/>
      <c r="AD538" s="98"/>
      <c r="AE538" s="98"/>
      <c r="AF538" s="98"/>
      <c r="AG538" s="98"/>
      <c r="AH538" s="98"/>
      <c r="AI538" s="98"/>
    </row>
    <row r="539" spans="9:35">
      <c r="I539" s="98"/>
      <c r="R539" s="98"/>
      <c r="S539" s="98"/>
      <c r="T539" s="98"/>
      <c r="U539" s="98"/>
      <c r="V539" s="98"/>
      <c r="W539" s="98"/>
      <c r="X539" s="98"/>
      <c r="Y539" s="98"/>
      <c r="Z539" s="98"/>
      <c r="AA539" s="98"/>
      <c r="AB539" s="98"/>
      <c r="AC539" s="98"/>
      <c r="AD539" s="98"/>
      <c r="AE539" s="98"/>
      <c r="AF539" s="98"/>
      <c r="AG539" s="98"/>
      <c r="AH539" s="98"/>
      <c r="AI539" s="98"/>
    </row>
    <row r="540" spans="9:35">
      <c r="I540" s="98"/>
      <c r="R540" s="98"/>
      <c r="S540" s="98"/>
      <c r="T540" s="98"/>
      <c r="U540" s="98"/>
      <c r="V540" s="98"/>
      <c r="W540" s="98"/>
      <c r="X540" s="98"/>
      <c r="Y540" s="98"/>
      <c r="Z540" s="98"/>
      <c r="AA540" s="98"/>
      <c r="AB540" s="98"/>
      <c r="AC540" s="98"/>
      <c r="AD540" s="98"/>
      <c r="AE540" s="98"/>
      <c r="AF540" s="98"/>
      <c r="AG540" s="98"/>
      <c r="AH540" s="98"/>
      <c r="AI540" s="98"/>
    </row>
    <row r="541" spans="9:35">
      <c r="I541" s="98"/>
      <c r="R541" s="98"/>
      <c r="S541" s="98"/>
      <c r="T541" s="98"/>
      <c r="U541" s="98"/>
      <c r="V541" s="98"/>
      <c r="W541" s="98"/>
      <c r="X541" s="98"/>
      <c r="Y541" s="98"/>
      <c r="Z541" s="98"/>
      <c r="AA541" s="98"/>
      <c r="AB541" s="98"/>
      <c r="AC541" s="98"/>
      <c r="AD541" s="98"/>
      <c r="AE541" s="98"/>
      <c r="AF541" s="98"/>
      <c r="AG541" s="98"/>
      <c r="AH541" s="98"/>
      <c r="AI541" s="98"/>
    </row>
    <row r="542" spans="9:35">
      <c r="I542" s="98"/>
      <c r="R542" s="98"/>
      <c r="S542" s="98"/>
      <c r="T542" s="98"/>
      <c r="U542" s="98"/>
      <c r="V542" s="98"/>
      <c r="W542" s="98"/>
      <c r="X542" s="98"/>
      <c r="Y542" s="98"/>
      <c r="Z542" s="98"/>
      <c r="AA542" s="98"/>
      <c r="AB542" s="98"/>
      <c r="AC542" s="98"/>
      <c r="AD542" s="98"/>
      <c r="AE542" s="98"/>
      <c r="AF542" s="98"/>
      <c r="AG542" s="98"/>
      <c r="AH542" s="98"/>
      <c r="AI542" s="98"/>
    </row>
    <row r="543" spans="9:35">
      <c r="I543" s="98"/>
      <c r="R543" s="98"/>
      <c r="S543" s="98"/>
      <c r="T543" s="98"/>
      <c r="U543" s="98"/>
      <c r="V543" s="98"/>
      <c r="W543" s="98"/>
      <c r="X543" s="98"/>
      <c r="Y543" s="98"/>
      <c r="Z543" s="98"/>
      <c r="AA543" s="98"/>
      <c r="AB543" s="98"/>
      <c r="AC543" s="98"/>
      <c r="AD543" s="98"/>
      <c r="AE543" s="98"/>
      <c r="AF543" s="98"/>
      <c r="AG543" s="98"/>
      <c r="AH543" s="98"/>
      <c r="AI543" s="98"/>
    </row>
    <row r="544" spans="9:35">
      <c r="I544" s="98"/>
      <c r="R544" s="98"/>
      <c r="S544" s="98"/>
      <c r="T544" s="98"/>
      <c r="U544" s="98"/>
      <c r="V544" s="98"/>
      <c r="W544" s="98"/>
      <c r="X544" s="98"/>
      <c r="Y544" s="98"/>
      <c r="Z544" s="98"/>
      <c r="AA544" s="98"/>
      <c r="AB544" s="98"/>
      <c r="AC544" s="98"/>
      <c r="AD544" s="98"/>
      <c r="AE544" s="98"/>
      <c r="AF544" s="98"/>
      <c r="AG544" s="98"/>
      <c r="AH544" s="98"/>
      <c r="AI544" s="98"/>
    </row>
    <row r="545" spans="9:35">
      <c r="I545" s="98"/>
      <c r="R545" s="98"/>
      <c r="S545" s="98"/>
      <c r="T545" s="98"/>
      <c r="U545" s="98"/>
      <c r="V545" s="98"/>
      <c r="W545" s="98"/>
      <c r="X545" s="98"/>
      <c r="Y545" s="98"/>
      <c r="Z545" s="98"/>
      <c r="AA545" s="98"/>
      <c r="AB545" s="98"/>
      <c r="AC545" s="98"/>
      <c r="AD545" s="98"/>
      <c r="AE545" s="98"/>
      <c r="AF545" s="98"/>
      <c r="AG545" s="98"/>
      <c r="AH545" s="98"/>
      <c r="AI545" s="98"/>
    </row>
    <row r="546" spans="9:35">
      <c r="I546" s="98"/>
      <c r="R546" s="98"/>
      <c r="S546" s="98"/>
      <c r="T546" s="98"/>
      <c r="U546" s="98"/>
      <c r="V546" s="98"/>
      <c r="W546" s="98"/>
      <c r="X546" s="98"/>
      <c r="Y546" s="98"/>
      <c r="Z546" s="98"/>
      <c r="AA546" s="98"/>
      <c r="AB546" s="98"/>
      <c r="AC546" s="98"/>
      <c r="AD546" s="98"/>
      <c r="AE546" s="98"/>
      <c r="AF546" s="98"/>
      <c r="AG546" s="98"/>
      <c r="AH546" s="98"/>
      <c r="AI546" s="98"/>
    </row>
    <row r="547" spans="9:35">
      <c r="I547" s="98"/>
      <c r="R547" s="98"/>
      <c r="S547" s="98"/>
      <c r="T547" s="98"/>
      <c r="U547" s="98"/>
      <c r="V547" s="98"/>
      <c r="W547" s="98"/>
      <c r="X547" s="98"/>
      <c r="Y547" s="98"/>
      <c r="Z547" s="98"/>
      <c r="AA547" s="98"/>
      <c r="AB547" s="98"/>
      <c r="AC547" s="98"/>
      <c r="AD547" s="98"/>
      <c r="AE547" s="98"/>
      <c r="AF547" s="98"/>
      <c r="AG547" s="98"/>
      <c r="AH547" s="98"/>
      <c r="AI547" s="98"/>
    </row>
    <row r="548" spans="9:35">
      <c r="I548" s="98"/>
      <c r="R548" s="98"/>
      <c r="S548" s="98"/>
      <c r="T548" s="98"/>
      <c r="U548" s="98"/>
      <c r="V548" s="98"/>
      <c r="W548" s="98"/>
      <c r="X548" s="98"/>
      <c r="Y548" s="98"/>
      <c r="Z548" s="98"/>
      <c r="AA548" s="98"/>
      <c r="AB548" s="98"/>
      <c r="AC548" s="98"/>
      <c r="AD548" s="98"/>
      <c r="AE548" s="98"/>
      <c r="AF548" s="98"/>
      <c r="AG548" s="98"/>
      <c r="AH548" s="98"/>
      <c r="AI548" s="98"/>
    </row>
    <row r="549" spans="9:35">
      <c r="I549" s="98"/>
      <c r="R549" s="98"/>
      <c r="S549" s="98"/>
      <c r="T549" s="98"/>
      <c r="U549" s="98"/>
      <c r="V549" s="98"/>
      <c r="W549" s="98"/>
      <c r="X549" s="98"/>
      <c r="Y549" s="98"/>
      <c r="Z549" s="98"/>
      <c r="AA549" s="98"/>
      <c r="AB549" s="98"/>
      <c r="AC549" s="98"/>
      <c r="AD549" s="98"/>
      <c r="AE549" s="98"/>
      <c r="AF549" s="98"/>
      <c r="AG549" s="98"/>
      <c r="AH549" s="98"/>
      <c r="AI549" s="98"/>
    </row>
    <row r="550" spans="9:35">
      <c r="I550" s="98"/>
      <c r="R550" s="98"/>
      <c r="S550" s="98"/>
      <c r="T550" s="98"/>
      <c r="U550" s="98"/>
      <c r="V550" s="98"/>
      <c r="W550" s="98"/>
      <c r="X550" s="98"/>
      <c r="Y550" s="98"/>
      <c r="Z550" s="98"/>
      <c r="AA550" s="98"/>
      <c r="AB550" s="98"/>
      <c r="AC550" s="98"/>
      <c r="AD550" s="98"/>
      <c r="AE550" s="98"/>
      <c r="AF550" s="98"/>
      <c r="AG550" s="98"/>
      <c r="AH550" s="98"/>
      <c r="AI550" s="98"/>
    </row>
    <row r="551" spans="9:35">
      <c r="I551" s="98"/>
      <c r="R551" s="98"/>
      <c r="S551" s="98"/>
      <c r="T551" s="98"/>
      <c r="U551" s="98"/>
      <c r="V551" s="98"/>
      <c r="W551" s="98"/>
      <c r="X551" s="98"/>
      <c r="Y551" s="98"/>
      <c r="Z551" s="98"/>
      <c r="AA551" s="98"/>
      <c r="AB551" s="98"/>
      <c r="AC551" s="98"/>
      <c r="AD551" s="98"/>
      <c r="AE551" s="98"/>
      <c r="AF551" s="98"/>
      <c r="AG551" s="98"/>
      <c r="AH551" s="98"/>
      <c r="AI551" s="98"/>
    </row>
    <row r="552" spans="9:35">
      <c r="I552" s="98"/>
      <c r="R552" s="98"/>
      <c r="S552" s="98"/>
      <c r="T552" s="98"/>
      <c r="U552" s="98"/>
      <c r="V552" s="98"/>
      <c r="W552" s="98"/>
      <c r="X552" s="98"/>
      <c r="Y552" s="98"/>
      <c r="Z552" s="98"/>
      <c r="AA552" s="98"/>
      <c r="AB552" s="98"/>
      <c r="AC552" s="98"/>
      <c r="AD552" s="98"/>
      <c r="AE552" s="98"/>
      <c r="AF552" s="98"/>
      <c r="AG552" s="98"/>
      <c r="AH552" s="98"/>
      <c r="AI552" s="98"/>
    </row>
    <row r="553" spans="9:35">
      <c r="I553" s="98"/>
      <c r="R553" s="98"/>
      <c r="S553" s="98"/>
      <c r="T553" s="98"/>
      <c r="U553" s="98"/>
      <c r="V553" s="98"/>
      <c r="W553" s="98"/>
      <c r="X553" s="98"/>
      <c r="Y553" s="98"/>
      <c r="Z553" s="98"/>
      <c r="AA553" s="98"/>
      <c r="AB553" s="98"/>
      <c r="AC553" s="98"/>
      <c r="AD553" s="98"/>
      <c r="AE553" s="98"/>
      <c r="AF553" s="98"/>
      <c r="AG553" s="98"/>
      <c r="AH553" s="98"/>
      <c r="AI553" s="98"/>
    </row>
    <row r="554" spans="9:35">
      <c r="I554" s="98"/>
      <c r="R554" s="98"/>
      <c r="S554" s="98"/>
      <c r="T554" s="98"/>
      <c r="U554" s="98"/>
      <c r="V554" s="98"/>
      <c r="W554" s="98"/>
      <c r="X554" s="98"/>
      <c r="Y554" s="98"/>
      <c r="Z554" s="98"/>
      <c r="AA554" s="98"/>
      <c r="AB554" s="98"/>
      <c r="AC554" s="98"/>
      <c r="AD554" s="98"/>
      <c r="AE554" s="98"/>
      <c r="AF554" s="98"/>
      <c r="AG554" s="98"/>
      <c r="AH554" s="98"/>
      <c r="AI554" s="98"/>
    </row>
    <row r="555" spans="9:35">
      <c r="I555" s="98"/>
      <c r="R555" s="98"/>
      <c r="S555" s="98"/>
      <c r="T555" s="98"/>
      <c r="U555" s="98"/>
      <c r="V555" s="98"/>
      <c r="W555" s="98"/>
      <c r="X555" s="98"/>
      <c r="Y555" s="98"/>
      <c r="Z555" s="98"/>
      <c r="AA555" s="98"/>
      <c r="AB555" s="98"/>
      <c r="AC555" s="98"/>
      <c r="AD555" s="98"/>
      <c r="AE555" s="98"/>
      <c r="AF555" s="98"/>
      <c r="AG555" s="98"/>
      <c r="AH555" s="98"/>
      <c r="AI555" s="98"/>
    </row>
    <row r="556" spans="9:35">
      <c r="I556" s="98"/>
      <c r="R556" s="98"/>
      <c r="S556" s="98"/>
      <c r="T556" s="98"/>
      <c r="U556" s="98"/>
      <c r="V556" s="98"/>
      <c r="W556" s="98"/>
      <c r="X556" s="98"/>
      <c r="Y556" s="98"/>
      <c r="Z556" s="98"/>
      <c r="AA556" s="98"/>
      <c r="AB556" s="98"/>
      <c r="AC556" s="98"/>
      <c r="AD556" s="98"/>
      <c r="AE556" s="98"/>
      <c r="AF556" s="98"/>
      <c r="AG556" s="98"/>
      <c r="AH556" s="98"/>
      <c r="AI556" s="98"/>
    </row>
    <row r="557" spans="9:35">
      <c r="I557" s="98"/>
      <c r="R557" s="98"/>
      <c r="S557" s="98"/>
      <c r="T557" s="98"/>
      <c r="U557" s="98"/>
      <c r="V557" s="98"/>
      <c r="W557" s="98"/>
      <c r="X557" s="98"/>
      <c r="Y557" s="98"/>
      <c r="Z557" s="98"/>
      <c r="AA557" s="98"/>
      <c r="AB557" s="98"/>
      <c r="AC557" s="98"/>
      <c r="AD557" s="98"/>
      <c r="AE557" s="98"/>
      <c r="AF557" s="98"/>
      <c r="AG557" s="98"/>
      <c r="AH557" s="98"/>
      <c r="AI557" s="98"/>
    </row>
    <row r="558" spans="9:35">
      <c r="I558" s="98"/>
      <c r="R558" s="98"/>
      <c r="S558" s="98"/>
      <c r="T558" s="98"/>
      <c r="U558" s="98"/>
      <c r="V558" s="98"/>
      <c r="W558" s="98"/>
      <c r="X558" s="98"/>
      <c r="Y558" s="98"/>
      <c r="Z558" s="98"/>
      <c r="AA558" s="98"/>
      <c r="AB558" s="98"/>
      <c r="AC558" s="98"/>
      <c r="AD558" s="98"/>
      <c r="AE558" s="98"/>
      <c r="AF558" s="98"/>
      <c r="AG558" s="98"/>
      <c r="AH558" s="98"/>
      <c r="AI558" s="98"/>
    </row>
    <row r="559" spans="9:35">
      <c r="I559" s="98"/>
      <c r="R559" s="98"/>
      <c r="S559" s="98"/>
      <c r="T559" s="98"/>
      <c r="U559" s="98"/>
      <c r="V559" s="98"/>
      <c r="W559" s="98"/>
      <c r="X559" s="98"/>
      <c r="Y559" s="98"/>
      <c r="Z559" s="98"/>
      <c r="AA559" s="98"/>
      <c r="AB559" s="98"/>
      <c r="AC559" s="98"/>
      <c r="AD559" s="98"/>
      <c r="AE559" s="98"/>
      <c r="AF559" s="98"/>
      <c r="AG559" s="98"/>
      <c r="AH559" s="98"/>
      <c r="AI559" s="98"/>
    </row>
    <row r="560" spans="9:35">
      <c r="I560" s="98"/>
      <c r="R560" s="98"/>
      <c r="S560" s="98"/>
      <c r="T560" s="98"/>
      <c r="U560" s="98"/>
      <c r="V560" s="98"/>
      <c r="W560" s="98"/>
      <c r="X560" s="98"/>
      <c r="Y560" s="98"/>
      <c r="Z560" s="98"/>
      <c r="AA560" s="98"/>
      <c r="AB560" s="98"/>
      <c r="AC560" s="98"/>
      <c r="AD560" s="98"/>
      <c r="AE560" s="98"/>
      <c r="AF560" s="98"/>
      <c r="AG560" s="98"/>
      <c r="AH560" s="98"/>
      <c r="AI560" s="98"/>
    </row>
    <row r="561" spans="9:35">
      <c r="I561" s="98"/>
      <c r="R561" s="98"/>
      <c r="S561" s="98"/>
      <c r="T561" s="98"/>
      <c r="U561" s="98"/>
      <c r="V561" s="98"/>
      <c r="W561" s="98"/>
      <c r="X561" s="98"/>
      <c r="Y561" s="98"/>
      <c r="Z561" s="98"/>
      <c r="AA561" s="98"/>
      <c r="AB561" s="98"/>
      <c r="AC561" s="98"/>
      <c r="AD561" s="98"/>
      <c r="AE561" s="98"/>
      <c r="AF561" s="98"/>
      <c r="AG561" s="98"/>
      <c r="AH561" s="98"/>
      <c r="AI561" s="98"/>
    </row>
    <row r="562" spans="9:35">
      <c r="I562" s="98"/>
      <c r="R562" s="98"/>
      <c r="S562" s="98"/>
      <c r="T562" s="98"/>
      <c r="U562" s="98"/>
      <c r="V562" s="98"/>
      <c r="W562" s="98"/>
      <c r="X562" s="98"/>
      <c r="Y562" s="98"/>
      <c r="Z562" s="98"/>
      <c r="AA562" s="98"/>
      <c r="AB562" s="98"/>
      <c r="AC562" s="98"/>
      <c r="AD562" s="98"/>
      <c r="AE562" s="98"/>
      <c r="AF562" s="98"/>
      <c r="AG562" s="98"/>
      <c r="AH562" s="98"/>
      <c r="AI562" s="98"/>
    </row>
    <row r="563" spans="9:35">
      <c r="I563" s="98"/>
      <c r="R563" s="98"/>
      <c r="S563" s="98"/>
      <c r="T563" s="98"/>
      <c r="U563" s="98"/>
      <c r="V563" s="98"/>
      <c r="W563" s="98"/>
      <c r="X563" s="98"/>
      <c r="Y563" s="98"/>
      <c r="Z563" s="98"/>
      <c r="AA563" s="98"/>
      <c r="AB563" s="98"/>
      <c r="AC563" s="98"/>
      <c r="AD563" s="98"/>
      <c r="AE563" s="98"/>
      <c r="AF563" s="98"/>
      <c r="AG563" s="98"/>
      <c r="AH563" s="98"/>
      <c r="AI563" s="98"/>
    </row>
    <row r="564" spans="9:35">
      <c r="I564" s="98"/>
      <c r="R564" s="98"/>
      <c r="S564" s="98"/>
      <c r="T564" s="98"/>
      <c r="U564" s="98"/>
      <c r="V564" s="98"/>
      <c r="W564" s="98"/>
      <c r="X564" s="98"/>
      <c r="Y564" s="98"/>
      <c r="Z564" s="98"/>
      <c r="AA564" s="98"/>
      <c r="AB564" s="98"/>
      <c r="AC564" s="98"/>
      <c r="AD564" s="98"/>
      <c r="AE564" s="98"/>
      <c r="AF564" s="98"/>
      <c r="AG564" s="98"/>
      <c r="AH564" s="98"/>
      <c r="AI564" s="98"/>
    </row>
    <row r="565" spans="9:35">
      <c r="I565" s="98"/>
      <c r="R565" s="98"/>
      <c r="S565" s="98"/>
      <c r="T565" s="98"/>
      <c r="U565" s="98"/>
      <c r="V565" s="98"/>
      <c r="W565" s="98"/>
      <c r="X565" s="98"/>
      <c r="Y565" s="98"/>
      <c r="Z565" s="98"/>
      <c r="AA565" s="98"/>
      <c r="AB565" s="98"/>
      <c r="AC565" s="98"/>
      <c r="AD565" s="98"/>
      <c r="AE565" s="98"/>
      <c r="AF565" s="98"/>
      <c r="AG565" s="98"/>
      <c r="AH565" s="98"/>
      <c r="AI565" s="98"/>
    </row>
    <row r="566" spans="9:35">
      <c r="I566" s="98"/>
      <c r="R566" s="98"/>
      <c r="S566" s="98"/>
      <c r="T566" s="98"/>
      <c r="U566" s="98"/>
      <c r="V566" s="98"/>
      <c r="W566" s="98"/>
      <c r="X566" s="98"/>
      <c r="Y566" s="98"/>
      <c r="Z566" s="98"/>
      <c r="AA566" s="98"/>
      <c r="AB566" s="98"/>
      <c r="AC566" s="98"/>
      <c r="AD566" s="98"/>
      <c r="AE566" s="98"/>
      <c r="AF566" s="98"/>
      <c r="AG566" s="98"/>
      <c r="AH566" s="98"/>
      <c r="AI566" s="98"/>
    </row>
    <row r="567" spans="9:35">
      <c r="I567" s="98"/>
      <c r="R567" s="98"/>
      <c r="S567" s="98"/>
      <c r="T567" s="98"/>
      <c r="U567" s="98"/>
      <c r="V567" s="98"/>
      <c r="W567" s="98"/>
      <c r="X567" s="98"/>
      <c r="Y567" s="98"/>
      <c r="Z567" s="98"/>
      <c r="AA567" s="98"/>
      <c r="AB567" s="98"/>
      <c r="AC567" s="98"/>
      <c r="AD567" s="98"/>
      <c r="AE567" s="98"/>
      <c r="AF567" s="98"/>
      <c r="AG567" s="98"/>
      <c r="AH567" s="98"/>
      <c r="AI567" s="98"/>
    </row>
    <row r="568" spans="9:35">
      <c r="I568" s="98"/>
      <c r="R568" s="98"/>
      <c r="S568" s="98"/>
      <c r="T568" s="98"/>
      <c r="U568" s="98"/>
      <c r="V568" s="98"/>
      <c r="W568" s="98"/>
      <c r="X568" s="98"/>
      <c r="Y568" s="98"/>
      <c r="Z568" s="98"/>
      <c r="AA568" s="98"/>
      <c r="AB568" s="98"/>
      <c r="AC568" s="98"/>
      <c r="AD568" s="98"/>
      <c r="AE568" s="98"/>
      <c r="AF568" s="98"/>
      <c r="AG568" s="98"/>
      <c r="AH568" s="98"/>
      <c r="AI568" s="98"/>
    </row>
    <row r="569" spans="9:35">
      <c r="I569" s="98"/>
      <c r="R569" s="98"/>
      <c r="S569" s="98"/>
      <c r="T569" s="98"/>
      <c r="U569" s="98"/>
      <c r="V569" s="98"/>
      <c r="W569" s="98"/>
      <c r="X569" s="98"/>
      <c r="Y569" s="98"/>
      <c r="Z569" s="98"/>
      <c r="AA569" s="98"/>
      <c r="AB569" s="98"/>
      <c r="AC569" s="98"/>
      <c r="AD569" s="98"/>
      <c r="AE569" s="98"/>
      <c r="AF569" s="98"/>
      <c r="AG569" s="98"/>
      <c r="AH569" s="98"/>
      <c r="AI569" s="98"/>
    </row>
    <row r="570" spans="9:35">
      <c r="I570" s="98"/>
      <c r="R570" s="98"/>
      <c r="S570" s="98"/>
      <c r="T570" s="98"/>
      <c r="U570" s="98"/>
      <c r="V570" s="98"/>
      <c r="W570" s="98"/>
      <c r="X570" s="98"/>
      <c r="Y570" s="98"/>
      <c r="Z570" s="98"/>
      <c r="AA570" s="98"/>
      <c r="AB570" s="98"/>
      <c r="AC570" s="98"/>
      <c r="AD570" s="98"/>
      <c r="AE570" s="98"/>
      <c r="AF570" s="98"/>
      <c r="AG570" s="98"/>
      <c r="AH570" s="98"/>
      <c r="AI570" s="98"/>
    </row>
    <row r="571" spans="9:35">
      <c r="I571" s="98"/>
      <c r="R571" s="98"/>
      <c r="S571" s="98"/>
      <c r="T571" s="98"/>
      <c r="U571" s="98"/>
      <c r="V571" s="98"/>
      <c r="W571" s="98"/>
      <c r="X571" s="98"/>
      <c r="Y571" s="98"/>
      <c r="Z571" s="98"/>
      <c r="AA571" s="98"/>
      <c r="AB571" s="98"/>
      <c r="AC571" s="98"/>
      <c r="AD571" s="98"/>
      <c r="AE571" s="98"/>
      <c r="AF571" s="98"/>
      <c r="AG571" s="98"/>
      <c r="AH571" s="98"/>
      <c r="AI571" s="98"/>
    </row>
    <row r="572" spans="9:35">
      <c r="I572" s="98"/>
      <c r="R572" s="98"/>
      <c r="S572" s="98"/>
      <c r="T572" s="98"/>
      <c r="U572" s="98"/>
      <c r="V572" s="98"/>
      <c r="W572" s="98"/>
      <c r="X572" s="98"/>
      <c r="Y572" s="98"/>
      <c r="Z572" s="98"/>
      <c r="AA572" s="98"/>
      <c r="AB572" s="98"/>
      <c r="AC572" s="98"/>
      <c r="AD572" s="98"/>
      <c r="AE572" s="98"/>
      <c r="AF572" s="98"/>
      <c r="AG572" s="98"/>
      <c r="AH572" s="98"/>
      <c r="AI572" s="98"/>
    </row>
    <row r="573" spans="9:35">
      <c r="I573" s="98"/>
      <c r="R573" s="98"/>
      <c r="S573" s="98"/>
      <c r="T573" s="98"/>
      <c r="U573" s="98"/>
      <c r="V573" s="98"/>
      <c r="W573" s="98"/>
      <c r="X573" s="98"/>
      <c r="Y573" s="98"/>
      <c r="Z573" s="98"/>
      <c r="AA573" s="98"/>
      <c r="AB573" s="98"/>
      <c r="AC573" s="98"/>
      <c r="AD573" s="98"/>
      <c r="AE573" s="98"/>
      <c r="AF573" s="98"/>
      <c r="AG573" s="98"/>
      <c r="AH573" s="98"/>
      <c r="AI573" s="98"/>
    </row>
    <row r="574" spans="9:35">
      <c r="I574" s="98"/>
      <c r="R574" s="98"/>
      <c r="S574" s="98"/>
      <c r="T574" s="98"/>
      <c r="U574" s="98"/>
      <c r="V574" s="98"/>
      <c r="W574" s="98"/>
      <c r="X574" s="98"/>
      <c r="Y574" s="98"/>
      <c r="Z574" s="98"/>
      <c r="AA574" s="98"/>
      <c r="AB574" s="98"/>
      <c r="AC574" s="98"/>
      <c r="AD574" s="98"/>
      <c r="AE574" s="98"/>
      <c r="AF574" s="98"/>
      <c r="AG574" s="98"/>
      <c r="AH574" s="98"/>
      <c r="AI574" s="98"/>
    </row>
    <row r="575" spans="9:35">
      <c r="I575" s="98"/>
      <c r="R575" s="98"/>
      <c r="S575" s="98"/>
      <c r="T575" s="98"/>
      <c r="U575" s="98"/>
      <c r="V575" s="98"/>
      <c r="W575" s="98"/>
      <c r="X575" s="98"/>
      <c r="Y575" s="98"/>
      <c r="Z575" s="98"/>
      <c r="AA575" s="98"/>
      <c r="AB575" s="98"/>
      <c r="AC575" s="98"/>
      <c r="AD575" s="98"/>
      <c r="AE575" s="98"/>
      <c r="AF575" s="98"/>
      <c r="AG575" s="98"/>
      <c r="AH575" s="98"/>
      <c r="AI575" s="98"/>
    </row>
    <row r="576" spans="9:35">
      <c r="I576" s="98"/>
      <c r="R576" s="98"/>
      <c r="S576" s="98"/>
      <c r="T576" s="98"/>
      <c r="U576" s="98"/>
      <c r="V576" s="98"/>
      <c r="W576" s="98"/>
      <c r="X576" s="98"/>
      <c r="Y576" s="98"/>
      <c r="Z576" s="98"/>
      <c r="AA576" s="98"/>
      <c r="AB576" s="98"/>
      <c r="AC576" s="98"/>
      <c r="AD576" s="98"/>
      <c r="AE576" s="98"/>
      <c r="AF576" s="98"/>
      <c r="AG576" s="98"/>
      <c r="AH576" s="98"/>
      <c r="AI576" s="98"/>
    </row>
    <row r="577" spans="9:35">
      <c r="I577" s="98"/>
      <c r="R577" s="98"/>
      <c r="S577" s="98"/>
      <c r="T577" s="98"/>
      <c r="U577" s="98"/>
      <c r="V577" s="98"/>
      <c r="W577" s="98"/>
      <c r="X577" s="98"/>
      <c r="Y577" s="98"/>
      <c r="Z577" s="98"/>
      <c r="AA577" s="98"/>
      <c r="AB577" s="98"/>
      <c r="AC577" s="98"/>
      <c r="AD577" s="98"/>
      <c r="AE577" s="98"/>
      <c r="AF577" s="98"/>
      <c r="AG577" s="98"/>
      <c r="AH577" s="98"/>
      <c r="AI577" s="98"/>
    </row>
    <row r="578" spans="9:35">
      <c r="I578" s="98"/>
      <c r="R578" s="98"/>
      <c r="S578" s="98"/>
      <c r="T578" s="98"/>
      <c r="U578" s="98"/>
      <c r="V578" s="98"/>
      <c r="W578" s="98"/>
      <c r="X578" s="98"/>
      <c r="Y578" s="98"/>
      <c r="Z578" s="98"/>
      <c r="AA578" s="98"/>
      <c r="AB578" s="98"/>
      <c r="AC578" s="98"/>
      <c r="AD578" s="98"/>
      <c r="AE578" s="98"/>
      <c r="AF578" s="98"/>
      <c r="AG578" s="98"/>
      <c r="AH578" s="98"/>
      <c r="AI578" s="98"/>
    </row>
    <row r="579" spans="9:35">
      <c r="I579" s="98"/>
      <c r="R579" s="98"/>
      <c r="S579" s="98"/>
      <c r="T579" s="98"/>
      <c r="U579" s="98"/>
      <c r="V579" s="98"/>
      <c r="W579" s="98"/>
      <c r="X579" s="98"/>
      <c r="Y579" s="98"/>
      <c r="Z579" s="98"/>
      <c r="AA579" s="98"/>
      <c r="AB579" s="98"/>
      <c r="AC579" s="98"/>
      <c r="AD579" s="98"/>
      <c r="AE579" s="98"/>
      <c r="AF579" s="98"/>
      <c r="AG579" s="98"/>
      <c r="AH579" s="98"/>
      <c r="AI579" s="98"/>
    </row>
    <row r="580" spans="9:35">
      <c r="I580" s="98"/>
      <c r="R580" s="98"/>
      <c r="S580" s="98"/>
      <c r="T580" s="98"/>
      <c r="U580" s="98"/>
      <c r="V580" s="98"/>
      <c r="W580" s="98"/>
      <c r="X580" s="98"/>
      <c r="Y580" s="98"/>
      <c r="Z580" s="98"/>
      <c r="AA580" s="98"/>
      <c r="AB580" s="98"/>
      <c r="AC580" s="98"/>
      <c r="AD580" s="98"/>
      <c r="AE580" s="98"/>
      <c r="AF580" s="98"/>
      <c r="AG580" s="98"/>
      <c r="AH580" s="98"/>
      <c r="AI580" s="98"/>
    </row>
    <row r="581" spans="9:35">
      <c r="I581" s="98"/>
      <c r="R581" s="98"/>
      <c r="S581" s="98"/>
      <c r="T581" s="98"/>
      <c r="U581" s="98"/>
      <c r="V581" s="98"/>
      <c r="W581" s="98"/>
      <c r="X581" s="98"/>
      <c r="Y581" s="98"/>
      <c r="Z581" s="98"/>
      <c r="AA581" s="98"/>
      <c r="AB581" s="98"/>
      <c r="AC581" s="98"/>
      <c r="AD581" s="98"/>
      <c r="AE581" s="98"/>
      <c r="AF581" s="98"/>
      <c r="AG581" s="98"/>
      <c r="AH581" s="98"/>
      <c r="AI581" s="98"/>
    </row>
    <row r="582" spans="9:35">
      <c r="I582" s="98"/>
      <c r="R582" s="98"/>
      <c r="S582" s="98"/>
      <c r="T582" s="98"/>
      <c r="U582" s="98"/>
      <c r="V582" s="98"/>
      <c r="W582" s="98"/>
      <c r="X582" s="98"/>
      <c r="Y582" s="98"/>
      <c r="Z582" s="98"/>
      <c r="AA582" s="98"/>
      <c r="AB582" s="98"/>
      <c r="AC582" s="98"/>
      <c r="AD582" s="98"/>
      <c r="AE582" s="98"/>
      <c r="AF582" s="98"/>
      <c r="AG582" s="98"/>
      <c r="AH582" s="98"/>
      <c r="AI582" s="98"/>
    </row>
    <row r="583" spans="9:35">
      <c r="I583" s="98"/>
      <c r="R583" s="98"/>
      <c r="S583" s="98"/>
      <c r="T583" s="98"/>
      <c r="U583" s="98"/>
      <c r="V583" s="98"/>
      <c r="W583" s="98"/>
      <c r="X583" s="98"/>
      <c r="Y583" s="98"/>
      <c r="Z583" s="98"/>
      <c r="AA583" s="98"/>
      <c r="AB583" s="98"/>
      <c r="AC583" s="98"/>
      <c r="AD583" s="98"/>
      <c r="AE583" s="98"/>
      <c r="AF583" s="98"/>
      <c r="AG583" s="98"/>
      <c r="AH583" s="98"/>
      <c r="AI583" s="98"/>
    </row>
    <row r="584" spans="9:35">
      <c r="I584" s="98"/>
      <c r="R584" s="98"/>
      <c r="S584" s="98"/>
      <c r="T584" s="98"/>
      <c r="U584" s="98"/>
      <c r="V584" s="98"/>
      <c r="W584" s="98"/>
      <c r="X584" s="98"/>
      <c r="Y584" s="98"/>
      <c r="Z584" s="98"/>
      <c r="AA584" s="98"/>
      <c r="AB584" s="98"/>
      <c r="AC584" s="98"/>
      <c r="AD584" s="98"/>
      <c r="AE584" s="98"/>
      <c r="AF584" s="98"/>
      <c r="AG584" s="98"/>
      <c r="AH584" s="98"/>
      <c r="AI584" s="98"/>
    </row>
    <row r="585" spans="9:35">
      <c r="R585" s="98"/>
      <c r="S585" s="98"/>
      <c r="T585" s="98"/>
      <c r="U585" s="98"/>
      <c r="V585" s="98"/>
      <c r="W585" s="98"/>
      <c r="X585" s="98"/>
      <c r="Y585" s="98"/>
      <c r="Z585" s="98"/>
      <c r="AA585" s="98"/>
      <c r="AB585" s="98"/>
      <c r="AC585" s="98"/>
      <c r="AD585" s="98"/>
      <c r="AE585" s="98"/>
      <c r="AF585" s="98"/>
      <c r="AG585" s="98"/>
      <c r="AH585" s="98"/>
      <c r="AI585" s="98"/>
    </row>
    <row r="586" spans="9:35">
      <c r="R586" s="98"/>
      <c r="S586" s="98"/>
      <c r="T586" s="98"/>
      <c r="U586" s="98"/>
      <c r="V586" s="98"/>
      <c r="W586" s="98"/>
      <c r="X586" s="98"/>
      <c r="Y586" s="98"/>
      <c r="Z586" s="98"/>
      <c r="AA586" s="98"/>
      <c r="AB586" s="98"/>
      <c r="AC586" s="98"/>
      <c r="AD586" s="98"/>
      <c r="AE586" s="98"/>
      <c r="AF586" s="98"/>
      <c r="AG586" s="98"/>
      <c r="AH586" s="98"/>
      <c r="AI586" s="98"/>
    </row>
    <row r="587" spans="9:35">
      <c r="R587" s="98"/>
      <c r="S587" s="98"/>
      <c r="T587" s="98"/>
      <c r="U587" s="98"/>
      <c r="V587" s="98"/>
      <c r="W587" s="98"/>
      <c r="X587" s="98"/>
      <c r="Y587" s="98"/>
      <c r="Z587" s="98"/>
      <c r="AA587" s="98"/>
      <c r="AB587" s="98"/>
      <c r="AC587" s="98"/>
      <c r="AD587" s="98"/>
      <c r="AE587" s="98"/>
      <c r="AF587" s="98"/>
      <c r="AG587" s="98"/>
      <c r="AH587" s="98"/>
      <c r="AI587" s="98"/>
    </row>
    <row r="588" spans="9:35">
      <c r="R588" s="98"/>
      <c r="S588" s="98"/>
      <c r="T588" s="98"/>
      <c r="U588" s="98"/>
      <c r="V588" s="98"/>
      <c r="W588" s="98"/>
      <c r="X588" s="98"/>
      <c r="Y588" s="98"/>
      <c r="Z588" s="98"/>
      <c r="AA588" s="98"/>
      <c r="AB588" s="98"/>
      <c r="AC588" s="98"/>
      <c r="AD588" s="98"/>
      <c r="AE588" s="98"/>
      <c r="AF588" s="98"/>
      <c r="AG588" s="98"/>
      <c r="AH588" s="98"/>
      <c r="AI588" s="98"/>
    </row>
    <row r="589" spans="9:35">
      <c r="R589" s="98"/>
      <c r="S589" s="98"/>
      <c r="T589" s="98"/>
      <c r="U589" s="98"/>
      <c r="V589" s="98"/>
      <c r="W589" s="98"/>
      <c r="X589" s="98"/>
      <c r="Y589" s="98"/>
      <c r="Z589" s="98"/>
      <c r="AA589" s="98"/>
      <c r="AB589" s="98"/>
      <c r="AC589" s="98"/>
      <c r="AD589" s="98"/>
      <c r="AE589" s="98"/>
      <c r="AF589" s="98"/>
      <c r="AG589" s="98"/>
      <c r="AH589" s="98"/>
      <c r="AI589" s="98"/>
    </row>
    <row r="590" spans="9:35">
      <c r="R590" s="98"/>
      <c r="S590" s="98"/>
      <c r="T590" s="98"/>
      <c r="U590" s="98"/>
      <c r="V590" s="98"/>
      <c r="W590" s="98"/>
      <c r="X590" s="98"/>
      <c r="Y590" s="98"/>
      <c r="Z590" s="98"/>
      <c r="AA590" s="98"/>
      <c r="AB590" s="98"/>
      <c r="AC590" s="98"/>
      <c r="AD590" s="98"/>
      <c r="AE590" s="98"/>
      <c r="AF590" s="98"/>
      <c r="AG590" s="98"/>
      <c r="AH590" s="98"/>
      <c r="AI590" s="98"/>
    </row>
    <row r="591" spans="9:35">
      <c r="R591" s="98"/>
      <c r="S591" s="98"/>
      <c r="T591" s="98"/>
      <c r="U591" s="98"/>
      <c r="V591" s="98"/>
      <c r="W591" s="98"/>
      <c r="X591" s="98"/>
      <c r="Y591" s="98"/>
      <c r="Z591" s="98"/>
      <c r="AA591" s="98"/>
      <c r="AB591" s="98"/>
      <c r="AC591" s="98"/>
      <c r="AD591" s="98"/>
      <c r="AE591" s="98"/>
      <c r="AF591" s="98"/>
      <c r="AG591" s="98"/>
      <c r="AH591" s="98"/>
      <c r="AI591" s="98"/>
    </row>
    <row r="592" spans="9:35">
      <c r="R592" s="98"/>
      <c r="S592" s="98"/>
      <c r="T592" s="98"/>
      <c r="U592" s="98"/>
      <c r="V592" s="98"/>
      <c r="W592" s="98"/>
      <c r="X592" s="98"/>
      <c r="Y592" s="98"/>
      <c r="Z592" s="98"/>
      <c r="AA592" s="98"/>
      <c r="AB592" s="98"/>
      <c r="AC592" s="98"/>
      <c r="AD592" s="98"/>
      <c r="AE592" s="98"/>
      <c r="AF592" s="98"/>
      <c r="AG592" s="98"/>
      <c r="AH592" s="98"/>
      <c r="AI592" s="98"/>
    </row>
    <row r="593" spans="18:35">
      <c r="R593" s="98"/>
      <c r="S593" s="98"/>
      <c r="T593" s="98"/>
      <c r="U593" s="98"/>
      <c r="V593" s="98"/>
      <c r="W593" s="98"/>
      <c r="X593" s="98"/>
      <c r="Y593" s="98"/>
      <c r="Z593" s="98"/>
      <c r="AA593" s="98"/>
      <c r="AB593" s="98"/>
      <c r="AC593" s="98"/>
      <c r="AD593" s="98"/>
      <c r="AE593" s="98"/>
      <c r="AF593" s="98"/>
      <c r="AG593" s="98"/>
      <c r="AH593" s="98"/>
      <c r="AI593" s="98"/>
    </row>
    <row r="594" spans="18:35">
      <c r="R594" s="98"/>
      <c r="S594" s="98"/>
      <c r="T594" s="98"/>
      <c r="U594" s="98"/>
      <c r="V594" s="98"/>
      <c r="W594" s="98"/>
      <c r="X594" s="98"/>
      <c r="Y594" s="98"/>
      <c r="Z594" s="98"/>
      <c r="AA594" s="98"/>
      <c r="AB594" s="98"/>
      <c r="AC594" s="98"/>
      <c r="AD594" s="98"/>
      <c r="AE594" s="98"/>
      <c r="AF594" s="98"/>
      <c r="AG594" s="98"/>
      <c r="AH594" s="98"/>
      <c r="AI594" s="98"/>
    </row>
    <row r="595" spans="18:35">
      <c r="R595" s="98"/>
      <c r="S595" s="98"/>
      <c r="T595" s="98"/>
      <c r="U595" s="98"/>
      <c r="V595" s="98"/>
      <c r="W595" s="98"/>
      <c r="X595" s="98"/>
      <c r="Y595" s="98"/>
      <c r="Z595" s="98"/>
      <c r="AA595" s="98"/>
      <c r="AB595" s="98"/>
      <c r="AC595" s="98"/>
      <c r="AD595" s="98"/>
      <c r="AE595" s="98"/>
      <c r="AF595" s="98"/>
      <c r="AG595" s="98"/>
      <c r="AH595" s="98"/>
      <c r="AI595" s="98"/>
    </row>
    <row r="596" spans="18:35">
      <c r="R596" s="98"/>
      <c r="S596" s="98"/>
      <c r="T596" s="98"/>
      <c r="U596" s="98"/>
      <c r="V596" s="98"/>
      <c r="W596" s="98"/>
      <c r="X596" s="98"/>
      <c r="Y596" s="98"/>
      <c r="Z596" s="98"/>
      <c r="AA596" s="98"/>
      <c r="AB596" s="98"/>
      <c r="AC596" s="98"/>
      <c r="AD596" s="98"/>
      <c r="AE596" s="98"/>
      <c r="AF596" s="98"/>
      <c r="AG596" s="98"/>
      <c r="AH596" s="98"/>
      <c r="AI596" s="98"/>
    </row>
    <row r="597" spans="18:35">
      <c r="R597" s="98"/>
      <c r="S597" s="98"/>
      <c r="T597" s="98"/>
      <c r="U597" s="98"/>
      <c r="V597" s="98"/>
      <c r="W597" s="98"/>
      <c r="X597" s="98"/>
      <c r="Y597" s="98"/>
      <c r="Z597" s="98"/>
      <c r="AA597" s="98"/>
      <c r="AB597" s="98"/>
      <c r="AC597" s="98"/>
      <c r="AD597" s="98"/>
      <c r="AE597" s="98"/>
      <c r="AF597" s="98"/>
      <c r="AG597" s="98"/>
      <c r="AH597" s="98"/>
      <c r="AI597" s="98"/>
    </row>
    <row r="598" spans="18:35">
      <c r="R598" s="98"/>
      <c r="S598" s="98"/>
      <c r="T598" s="98"/>
      <c r="U598" s="98"/>
      <c r="V598" s="98"/>
      <c r="W598" s="98"/>
      <c r="X598" s="98"/>
      <c r="Y598" s="98"/>
      <c r="Z598" s="98"/>
      <c r="AA598" s="98"/>
      <c r="AB598" s="98"/>
      <c r="AC598" s="98"/>
      <c r="AD598" s="98"/>
      <c r="AE598" s="98"/>
      <c r="AF598" s="98"/>
      <c r="AG598" s="98"/>
      <c r="AH598" s="98"/>
      <c r="AI598" s="98"/>
    </row>
    <row r="599" spans="18:35">
      <c r="R599" s="98"/>
      <c r="S599" s="98"/>
      <c r="T599" s="98"/>
      <c r="U599" s="98"/>
      <c r="V599" s="98"/>
      <c r="W599" s="98"/>
      <c r="X599" s="98"/>
      <c r="Y599" s="98"/>
      <c r="Z599" s="98"/>
      <c r="AA599" s="98"/>
      <c r="AB599" s="98"/>
      <c r="AC599" s="98"/>
      <c r="AD599" s="98"/>
      <c r="AE599" s="98"/>
      <c r="AF599" s="98"/>
      <c r="AG599" s="98"/>
      <c r="AH599" s="98"/>
      <c r="AI599" s="98"/>
    </row>
    <row r="600" spans="18:35">
      <c r="R600" s="98"/>
      <c r="S600" s="98"/>
      <c r="T600" s="98"/>
      <c r="U600" s="98"/>
      <c r="V600" s="98"/>
      <c r="W600" s="98"/>
      <c r="X600" s="98"/>
      <c r="Y600" s="98"/>
      <c r="Z600" s="98"/>
      <c r="AA600" s="98"/>
      <c r="AB600" s="98"/>
      <c r="AC600" s="98"/>
      <c r="AD600" s="98"/>
      <c r="AE600" s="98"/>
      <c r="AF600" s="98"/>
      <c r="AG600" s="98"/>
      <c r="AH600" s="98"/>
      <c r="AI600" s="98"/>
    </row>
    <row r="601" spans="18:35">
      <c r="R601" s="98"/>
      <c r="S601" s="98"/>
      <c r="T601" s="98"/>
      <c r="U601" s="98"/>
      <c r="V601" s="98"/>
      <c r="W601" s="98"/>
      <c r="X601" s="98"/>
      <c r="Y601" s="98"/>
      <c r="Z601" s="98"/>
      <c r="AA601" s="98"/>
      <c r="AB601" s="98"/>
      <c r="AC601" s="98"/>
      <c r="AD601" s="98"/>
      <c r="AE601" s="98"/>
      <c r="AF601" s="98"/>
      <c r="AG601" s="98"/>
      <c r="AH601" s="98"/>
      <c r="AI601" s="98"/>
    </row>
    <row r="602" spans="18:35">
      <c r="R602" s="98"/>
      <c r="S602" s="98"/>
      <c r="T602" s="98"/>
      <c r="U602" s="98"/>
      <c r="V602" s="98"/>
      <c r="W602" s="98"/>
      <c r="X602" s="98"/>
      <c r="Y602" s="98"/>
      <c r="Z602" s="98"/>
      <c r="AA602" s="98"/>
      <c r="AB602" s="98"/>
      <c r="AC602" s="98"/>
      <c r="AD602" s="98"/>
      <c r="AE602" s="98"/>
      <c r="AF602" s="98"/>
      <c r="AG602" s="98"/>
      <c r="AH602" s="98"/>
      <c r="AI602" s="98"/>
    </row>
    <row r="603" spans="18:35">
      <c r="R603" s="98"/>
      <c r="S603" s="98"/>
      <c r="T603" s="98"/>
      <c r="U603" s="98"/>
      <c r="V603" s="98"/>
      <c r="W603" s="98"/>
      <c r="X603" s="98"/>
      <c r="Y603" s="98"/>
      <c r="Z603" s="98"/>
      <c r="AA603" s="98"/>
      <c r="AB603" s="98"/>
      <c r="AC603" s="98"/>
      <c r="AD603" s="98"/>
      <c r="AE603" s="98"/>
      <c r="AF603" s="98"/>
      <c r="AG603" s="98"/>
      <c r="AH603" s="98"/>
      <c r="AI603" s="98"/>
    </row>
    <row r="604" spans="18:35">
      <c r="R604" s="98"/>
      <c r="S604" s="98"/>
      <c r="T604" s="98"/>
      <c r="U604" s="98"/>
      <c r="V604" s="98"/>
      <c r="W604" s="98"/>
      <c r="X604" s="98"/>
      <c r="Y604" s="98"/>
      <c r="Z604" s="98"/>
      <c r="AA604" s="98"/>
      <c r="AB604" s="98"/>
      <c r="AC604" s="98"/>
      <c r="AD604" s="98"/>
      <c r="AE604" s="98"/>
      <c r="AF604" s="98"/>
      <c r="AG604" s="98"/>
      <c r="AH604" s="98"/>
      <c r="AI604" s="98"/>
    </row>
    <row r="605" spans="18:35">
      <c r="R605" s="98"/>
      <c r="S605" s="98"/>
      <c r="T605" s="98"/>
      <c r="U605" s="98"/>
      <c r="V605" s="98"/>
      <c r="W605" s="98"/>
      <c r="X605" s="98"/>
      <c r="Y605" s="98"/>
      <c r="Z605" s="98"/>
      <c r="AA605" s="98"/>
      <c r="AB605" s="98"/>
      <c r="AC605" s="98"/>
      <c r="AD605" s="98"/>
      <c r="AE605" s="98"/>
      <c r="AF605" s="98"/>
      <c r="AG605" s="98"/>
      <c r="AH605" s="98"/>
      <c r="AI605" s="98"/>
    </row>
    <row r="606" spans="18:35">
      <c r="R606" s="98"/>
      <c r="S606" s="98"/>
      <c r="T606" s="98"/>
      <c r="U606" s="98"/>
      <c r="V606" s="98"/>
      <c r="W606" s="98"/>
      <c r="X606" s="98"/>
      <c r="Y606" s="98"/>
      <c r="Z606" s="98"/>
      <c r="AA606" s="98"/>
      <c r="AB606" s="98"/>
      <c r="AC606" s="98"/>
      <c r="AD606" s="98"/>
      <c r="AE606" s="98"/>
      <c r="AF606" s="98"/>
      <c r="AG606" s="98"/>
      <c r="AH606" s="98"/>
      <c r="AI606" s="98"/>
    </row>
    <row r="607" spans="18:35">
      <c r="R607" s="98"/>
      <c r="S607" s="98"/>
      <c r="T607" s="98"/>
      <c r="U607" s="98"/>
      <c r="V607" s="98"/>
      <c r="W607" s="98"/>
      <c r="X607" s="98"/>
      <c r="Y607" s="98"/>
      <c r="Z607" s="98"/>
      <c r="AA607" s="98"/>
      <c r="AB607" s="98"/>
      <c r="AC607" s="98"/>
      <c r="AD607" s="98"/>
      <c r="AE607" s="98"/>
      <c r="AF607" s="98"/>
      <c r="AG607" s="98"/>
      <c r="AH607" s="98"/>
      <c r="AI607" s="98"/>
    </row>
    <row r="608" spans="18:35">
      <c r="R608" s="98"/>
      <c r="S608" s="98"/>
      <c r="T608" s="98"/>
      <c r="U608" s="98"/>
      <c r="V608" s="98"/>
      <c r="W608" s="98"/>
      <c r="X608" s="98"/>
      <c r="Y608" s="98"/>
      <c r="Z608" s="98"/>
      <c r="AA608" s="98"/>
      <c r="AB608" s="98"/>
      <c r="AC608" s="98"/>
      <c r="AD608" s="98"/>
      <c r="AE608" s="98"/>
      <c r="AF608" s="98"/>
      <c r="AG608" s="98"/>
      <c r="AH608" s="98"/>
      <c r="AI608" s="98"/>
    </row>
    <row r="609" spans="18:35">
      <c r="R609" s="98"/>
      <c r="S609" s="98"/>
      <c r="T609" s="98"/>
      <c r="U609" s="98"/>
      <c r="V609" s="98"/>
      <c r="W609" s="98"/>
      <c r="X609" s="98"/>
      <c r="Y609" s="98"/>
      <c r="Z609" s="98"/>
      <c r="AA609" s="98"/>
      <c r="AB609" s="98"/>
      <c r="AC609" s="98"/>
      <c r="AD609" s="98"/>
      <c r="AE609" s="98"/>
      <c r="AF609" s="98"/>
      <c r="AG609" s="98"/>
      <c r="AH609" s="98"/>
      <c r="AI609" s="98"/>
    </row>
    <row r="610" spans="18:35">
      <c r="R610" s="98"/>
      <c r="S610" s="98"/>
      <c r="T610" s="98"/>
      <c r="U610" s="98"/>
      <c r="V610" s="98"/>
      <c r="W610" s="98"/>
      <c r="X610" s="98"/>
      <c r="Y610" s="98"/>
      <c r="Z610" s="98"/>
      <c r="AA610" s="98"/>
      <c r="AB610" s="98"/>
      <c r="AC610" s="98"/>
      <c r="AD610" s="98"/>
      <c r="AE610" s="98"/>
      <c r="AF610" s="98"/>
      <c r="AG610" s="98"/>
      <c r="AH610" s="98"/>
      <c r="AI610" s="98"/>
    </row>
    <row r="611" spans="18:35">
      <c r="R611" s="98"/>
      <c r="S611" s="98"/>
      <c r="T611" s="98"/>
      <c r="U611" s="98"/>
      <c r="V611" s="98"/>
      <c r="W611" s="98"/>
      <c r="X611" s="98"/>
      <c r="Y611" s="98"/>
      <c r="Z611" s="98"/>
      <c r="AA611" s="98"/>
      <c r="AB611" s="98"/>
      <c r="AC611" s="98"/>
      <c r="AD611" s="98"/>
      <c r="AE611" s="98"/>
      <c r="AF611" s="98"/>
      <c r="AG611" s="98"/>
      <c r="AH611" s="98"/>
      <c r="AI611" s="98"/>
    </row>
    <row r="612" spans="18:35">
      <c r="R612" s="98"/>
      <c r="S612" s="98"/>
      <c r="T612" s="98"/>
      <c r="U612" s="98"/>
      <c r="V612" s="98"/>
      <c r="W612" s="98"/>
      <c r="X612" s="98"/>
      <c r="Y612" s="98"/>
      <c r="Z612" s="98"/>
      <c r="AA612" s="98"/>
      <c r="AB612" s="98"/>
      <c r="AC612" s="98"/>
      <c r="AD612" s="98"/>
      <c r="AE612" s="98"/>
      <c r="AF612" s="98"/>
      <c r="AG612" s="98"/>
      <c r="AH612" s="98"/>
      <c r="AI612" s="98"/>
    </row>
    <row r="613" spans="18:35">
      <c r="R613" s="98"/>
      <c r="S613" s="98"/>
      <c r="T613" s="98"/>
      <c r="U613" s="98"/>
      <c r="V613" s="98"/>
      <c r="W613" s="98"/>
      <c r="X613" s="98"/>
      <c r="Y613" s="98"/>
      <c r="Z613" s="98"/>
      <c r="AA613" s="98"/>
      <c r="AB613" s="98"/>
      <c r="AC613" s="98"/>
      <c r="AD613" s="98"/>
      <c r="AE613" s="98"/>
      <c r="AF613" s="98"/>
      <c r="AG613" s="98"/>
      <c r="AH613" s="98"/>
      <c r="AI613" s="98"/>
    </row>
    <row r="614" spans="18:35">
      <c r="R614" s="98"/>
      <c r="S614" s="98"/>
      <c r="T614" s="98"/>
      <c r="U614" s="98"/>
      <c r="V614" s="98"/>
      <c r="W614" s="98"/>
      <c r="X614" s="98"/>
      <c r="Y614" s="98"/>
      <c r="Z614" s="98"/>
      <c r="AA614" s="98"/>
      <c r="AB614" s="98"/>
      <c r="AC614" s="98"/>
      <c r="AD614" s="98"/>
      <c r="AE614" s="98"/>
      <c r="AF614" s="98"/>
      <c r="AG614" s="98"/>
      <c r="AH614" s="98"/>
      <c r="AI614" s="98"/>
    </row>
    <row r="615" spans="18:35">
      <c r="R615" s="98"/>
      <c r="S615" s="98"/>
      <c r="T615" s="98"/>
      <c r="U615" s="98"/>
      <c r="V615" s="98"/>
      <c r="W615" s="98"/>
      <c r="X615" s="98"/>
      <c r="Y615" s="98"/>
      <c r="Z615" s="98"/>
      <c r="AA615" s="98"/>
      <c r="AB615" s="98"/>
      <c r="AC615" s="98"/>
      <c r="AD615" s="98"/>
      <c r="AE615" s="98"/>
      <c r="AF615" s="98"/>
      <c r="AG615" s="98"/>
      <c r="AH615" s="98"/>
      <c r="AI615" s="98"/>
    </row>
    <row r="616" spans="18:35">
      <c r="R616" s="98"/>
      <c r="S616" s="98"/>
      <c r="T616" s="98"/>
      <c r="U616" s="98"/>
      <c r="V616" s="98"/>
      <c r="W616" s="98"/>
      <c r="X616" s="98"/>
      <c r="Y616" s="98"/>
      <c r="Z616" s="98"/>
      <c r="AA616" s="98"/>
      <c r="AB616" s="98"/>
      <c r="AC616" s="98"/>
      <c r="AD616" s="98"/>
      <c r="AE616" s="98"/>
      <c r="AF616" s="98"/>
      <c r="AG616" s="98"/>
      <c r="AH616" s="98"/>
      <c r="AI616" s="98"/>
    </row>
    <row r="617" spans="18:35">
      <c r="R617" s="98"/>
      <c r="S617" s="98"/>
      <c r="T617" s="98"/>
      <c r="U617" s="98"/>
      <c r="V617" s="98"/>
      <c r="W617" s="98"/>
      <c r="X617" s="98"/>
      <c r="Y617" s="98"/>
      <c r="Z617" s="98"/>
      <c r="AA617" s="98"/>
      <c r="AB617" s="98"/>
      <c r="AC617" s="98"/>
      <c r="AD617" s="98"/>
      <c r="AE617" s="98"/>
      <c r="AF617" s="98"/>
      <c r="AG617" s="98"/>
      <c r="AH617" s="98"/>
      <c r="AI617" s="98"/>
    </row>
    <row r="618" spans="18:35">
      <c r="R618" s="98"/>
      <c r="S618" s="98"/>
      <c r="T618" s="98"/>
      <c r="U618" s="98"/>
      <c r="V618" s="98"/>
      <c r="W618" s="98"/>
      <c r="X618" s="98"/>
      <c r="Y618" s="98"/>
      <c r="Z618" s="98"/>
      <c r="AA618" s="98"/>
      <c r="AB618" s="98"/>
      <c r="AC618" s="98"/>
      <c r="AD618" s="98"/>
      <c r="AE618" s="98"/>
      <c r="AF618" s="98"/>
      <c r="AG618" s="98"/>
      <c r="AH618" s="98"/>
      <c r="AI618" s="98"/>
    </row>
    <row r="619" spans="18:35">
      <c r="R619" s="98"/>
      <c r="S619" s="98"/>
      <c r="T619" s="98"/>
      <c r="U619" s="98"/>
      <c r="V619" s="98"/>
      <c r="W619" s="98"/>
      <c r="X619" s="98"/>
      <c r="Y619" s="98"/>
      <c r="Z619" s="98"/>
      <c r="AA619" s="98"/>
      <c r="AB619" s="98"/>
      <c r="AC619" s="98"/>
      <c r="AD619" s="98"/>
      <c r="AE619" s="98"/>
      <c r="AF619" s="98"/>
      <c r="AG619" s="98"/>
      <c r="AH619" s="98"/>
      <c r="AI619" s="98"/>
    </row>
    <row r="620" spans="18:35">
      <c r="R620" s="98"/>
      <c r="S620" s="98"/>
      <c r="T620" s="98"/>
      <c r="U620" s="98"/>
      <c r="V620" s="98"/>
      <c r="W620" s="98"/>
      <c r="X620" s="98"/>
      <c r="Y620" s="98"/>
      <c r="Z620" s="98"/>
      <c r="AA620" s="98"/>
      <c r="AB620" s="98"/>
      <c r="AC620" s="98"/>
      <c r="AD620" s="98"/>
      <c r="AE620" s="98"/>
      <c r="AF620" s="98"/>
      <c r="AG620" s="98"/>
      <c r="AH620" s="98"/>
      <c r="AI620" s="98"/>
    </row>
    <row r="621" spans="18:35">
      <c r="R621" s="98"/>
      <c r="S621" s="98"/>
      <c r="T621" s="98"/>
      <c r="U621" s="98"/>
      <c r="V621" s="98"/>
      <c r="W621" s="98"/>
      <c r="X621" s="98"/>
      <c r="Y621" s="98"/>
      <c r="Z621" s="98"/>
      <c r="AA621" s="98"/>
      <c r="AB621" s="98"/>
      <c r="AC621" s="98"/>
      <c r="AD621" s="98"/>
      <c r="AE621" s="98"/>
      <c r="AF621" s="98"/>
      <c r="AG621" s="98"/>
      <c r="AH621" s="98"/>
      <c r="AI621" s="98"/>
    </row>
    <row r="622" spans="18:35">
      <c r="R622" s="98"/>
      <c r="S622" s="98"/>
      <c r="T622" s="98"/>
      <c r="U622" s="98"/>
      <c r="V622" s="98"/>
      <c r="W622" s="98"/>
      <c r="X622" s="98"/>
      <c r="Y622" s="98"/>
      <c r="Z622" s="98"/>
      <c r="AA622" s="98"/>
      <c r="AB622" s="98"/>
      <c r="AC622" s="98"/>
      <c r="AD622" s="98"/>
      <c r="AE622" s="98"/>
      <c r="AF622" s="98"/>
      <c r="AG622" s="98"/>
      <c r="AH622" s="98"/>
      <c r="AI622" s="98"/>
    </row>
    <row r="623" spans="18:35">
      <c r="R623" s="98"/>
      <c r="S623" s="98"/>
      <c r="T623" s="98"/>
      <c r="U623" s="98"/>
      <c r="V623" s="98"/>
      <c r="W623" s="98"/>
      <c r="X623" s="98"/>
      <c r="Y623" s="98"/>
      <c r="Z623" s="98"/>
      <c r="AA623" s="98"/>
      <c r="AB623" s="98"/>
      <c r="AC623" s="98"/>
      <c r="AD623" s="98"/>
      <c r="AE623" s="98"/>
      <c r="AF623" s="98"/>
      <c r="AG623" s="98"/>
      <c r="AH623" s="98"/>
      <c r="AI623" s="98"/>
    </row>
    <row r="624" spans="18:35">
      <c r="R624" s="98"/>
      <c r="S624" s="98"/>
      <c r="T624" s="98"/>
      <c r="U624" s="98"/>
      <c r="V624" s="98"/>
      <c r="W624" s="98"/>
      <c r="X624" s="98"/>
      <c r="Y624" s="98"/>
      <c r="Z624" s="98"/>
      <c r="AA624" s="98"/>
      <c r="AB624" s="98"/>
      <c r="AC624" s="98"/>
      <c r="AD624" s="98"/>
      <c r="AE624" s="98"/>
      <c r="AF624" s="98"/>
      <c r="AG624" s="98"/>
      <c r="AH624" s="98"/>
      <c r="AI624" s="98"/>
    </row>
    <row r="625" spans="18:35">
      <c r="R625" s="98"/>
      <c r="S625" s="98"/>
      <c r="T625" s="98"/>
      <c r="U625" s="98"/>
      <c r="V625" s="98"/>
      <c r="W625" s="98"/>
      <c r="X625" s="98"/>
      <c r="Y625" s="98"/>
      <c r="Z625" s="98"/>
      <c r="AA625" s="98"/>
      <c r="AB625" s="98"/>
      <c r="AC625" s="98"/>
      <c r="AD625" s="98"/>
      <c r="AE625" s="98"/>
      <c r="AF625" s="98"/>
      <c r="AG625" s="98"/>
      <c r="AH625" s="98"/>
      <c r="AI625" s="98"/>
    </row>
    <row r="626" spans="18:35">
      <c r="R626" s="98"/>
      <c r="S626" s="98"/>
      <c r="T626" s="98"/>
      <c r="U626" s="98"/>
      <c r="V626" s="98"/>
      <c r="W626" s="98"/>
      <c r="X626" s="98"/>
      <c r="Y626" s="98"/>
      <c r="Z626" s="98"/>
      <c r="AA626" s="98"/>
      <c r="AB626" s="98"/>
      <c r="AC626" s="98"/>
      <c r="AD626" s="98"/>
      <c r="AE626" s="98"/>
      <c r="AF626" s="98"/>
      <c r="AG626" s="98"/>
      <c r="AH626" s="98"/>
      <c r="AI626" s="98"/>
    </row>
    <row r="627" spans="18:35">
      <c r="R627" s="98"/>
      <c r="S627" s="98"/>
      <c r="T627" s="98"/>
      <c r="U627" s="98"/>
      <c r="V627" s="98"/>
      <c r="W627" s="98"/>
      <c r="X627" s="98"/>
      <c r="Y627" s="98"/>
      <c r="Z627" s="98"/>
      <c r="AA627" s="98"/>
      <c r="AB627" s="98"/>
      <c r="AC627" s="98"/>
      <c r="AD627" s="98"/>
      <c r="AE627" s="98"/>
      <c r="AF627" s="98"/>
      <c r="AG627" s="98"/>
      <c r="AH627" s="98"/>
      <c r="AI627" s="98"/>
    </row>
    <row r="628" spans="18:35">
      <c r="R628" s="98"/>
      <c r="S628" s="98"/>
      <c r="T628" s="98"/>
      <c r="U628" s="98"/>
      <c r="V628" s="98"/>
      <c r="W628" s="98"/>
      <c r="X628" s="98"/>
      <c r="Y628" s="98"/>
      <c r="Z628" s="98"/>
      <c r="AA628" s="98"/>
      <c r="AB628" s="98"/>
      <c r="AC628" s="98"/>
      <c r="AD628" s="98"/>
      <c r="AE628" s="98"/>
      <c r="AF628" s="98"/>
      <c r="AG628" s="98"/>
      <c r="AH628" s="98"/>
      <c r="AI628" s="98"/>
    </row>
    <row r="629" spans="18:35">
      <c r="R629" s="98"/>
      <c r="S629" s="98"/>
      <c r="T629" s="98"/>
      <c r="U629" s="98"/>
      <c r="V629" s="98"/>
      <c r="W629" s="98"/>
      <c r="X629" s="98"/>
      <c r="Y629" s="98"/>
      <c r="Z629" s="98"/>
      <c r="AA629" s="98"/>
      <c r="AB629" s="98"/>
      <c r="AC629" s="98"/>
      <c r="AD629" s="98"/>
      <c r="AE629" s="98"/>
      <c r="AF629" s="98"/>
      <c r="AG629" s="98"/>
      <c r="AH629" s="98"/>
      <c r="AI629" s="98"/>
    </row>
    <row r="630" spans="18:35">
      <c r="R630" s="98"/>
      <c r="S630" s="98"/>
      <c r="T630" s="98"/>
      <c r="U630" s="98"/>
      <c r="V630" s="98"/>
      <c r="W630" s="98"/>
      <c r="X630" s="98"/>
      <c r="Y630" s="98"/>
      <c r="Z630" s="98"/>
      <c r="AA630" s="98"/>
      <c r="AB630" s="98"/>
      <c r="AC630" s="98"/>
      <c r="AD630" s="98"/>
      <c r="AE630" s="98"/>
      <c r="AF630" s="98"/>
      <c r="AG630" s="98"/>
      <c r="AH630" s="98"/>
      <c r="AI630" s="98"/>
    </row>
    <row r="631" spans="18:35">
      <c r="R631" s="98"/>
      <c r="S631" s="98"/>
      <c r="T631" s="98"/>
      <c r="U631" s="98"/>
      <c r="V631" s="98"/>
      <c r="W631" s="98"/>
      <c r="X631" s="98"/>
      <c r="Y631" s="98"/>
      <c r="Z631" s="98"/>
      <c r="AA631" s="98"/>
      <c r="AB631" s="98"/>
      <c r="AC631" s="98"/>
      <c r="AD631" s="98"/>
      <c r="AE631" s="98"/>
      <c r="AF631" s="98"/>
      <c r="AG631" s="98"/>
      <c r="AH631" s="98"/>
      <c r="AI631" s="98"/>
    </row>
    <row r="632" spans="18:35">
      <c r="R632" s="98"/>
      <c r="S632" s="98"/>
      <c r="T632" s="98"/>
      <c r="U632" s="98"/>
      <c r="V632" s="98"/>
      <c r="W632" s="98"/>
      <c r="X632" s="98"/>
      <c r="Y632" s="98"/>
      <c r="Z632" s="98"/>
      <c r="AA632" s="98"/>
      <c r="AB632" s="98"/>
      <c r="AC632" s="98"/>
      <c r="AD632" s="98"/>
      <c r="AE632" s="98"/>
      <c r="AF632" s="98"/>
      <c r="AG632" s="98"/>
      <c r="AH632" s="98"/>
      <c r="AI632" s="98"/>
    </row>
    <row r="633" spans="18:35">
      <c r="R633" s="98"/>
      <c r="S633" s="98"/>
      <c r="T633" s="98"/>
      <c r="U633" s="98"/>
      <c r="V633" s="98"/>
      <c r="W633" s="98"/>
      <c r="X633" s="98"/>
      <c r="Y633" s="98"/>
      <c r="Z633" s="98"/>
      <c r="AA633" s="98"/>
      <c r="AB633" s="98"/>
      <c r="AC633" s="98"/>
      <c r="AD633" s="98"/>
      <c r="AE633" s="98"/>
      <c r="AF633" s="98"/>
      <c r="AG633" s="98"/>
      <c r="AH633" s="98"/>
      <c r="AI633" s="98"/>
    </row>
    <row r="634" spans="18:35">
      <c r="R634" s="98"/>
      <c r="S634" s="98"/>
      <c r="T634" s="98"/>
      <c r="U634" s="98"/>
      <c r="V634" s="98"/>
      <c r="W634" s="98"/>
      <c r="X634" s="98"/>
      <c r="Y634" s="98"/>
      <c r="Z634" s="98"/>
      <c r="AA634" s="98"/>
      <c r="AB634" s="98"/>
      <c r="AC634" s="98"/>
      <c r="AD634" s="98"/>
      <c r="AE634" s="98"/>
      <c r="AF634" s="98"/>
      <c r="AG634" s="98"/>
      <c r="AH634" s="98"/>
      <c r="AI634" s="98"/>
    </row>
    <row r="635" spans="18:35">
      <c r="R635" s="98"/>
      <c r="S635" s="98"/>
      <c r="T635" s="98"/>
      <c r="U635" s="98"/>
      <c r="V635" s="98"/>
      <c r="W635" s="98"/>
      <c r="X635" s="98"/>
      <c r="Y635" s="98"/>
      <c r="Z635" s="98"/>
      <c r="AA635" s="98"/>
      <c r="AB635" s="98"/>
      <c r="AC635" s="98"/>
      <c r="AD635" s="98"/>
      <c r="AE635" s="98"/>
      <c r="AF635" s="98"/>
      <c r="AG635" s="98"/>
      <c r="AH635" s="98"/>
      <c r="AI635" s="98"/>
    </row>
    <row r="636" spans="18:35">
      <c r="R636" s="98"/>
      <c r="S636" s="98"/>
      <c r="T636" s="98"/>
      <c r="U636" s="98"/>
      <c r="V636" s="98"/>
      <c r="W636" s="98"/>
      <c r="X636" s="98"/>
      <c r="Y636" s="98"/>
      <c r="Z636" s="98"/>
      <c r="AA636" s="98"/>
      <c r="AB636" s="98"/>
      <c r="AC636" s="98"/>
      <c r="AD636" s="98"/>
      <c r="AE636" s="98"/>
      <c r="AF636" s="98"/>
      <c r="AG636" s="98"/>
      <c r="AH636" s="98"/>
      <c r="AI636" s="98"/>
    </row>
    <row r="637" spans="18:35">
      <c r="R637" s="98"/>
      <c r="S637" s="98"/>
      <c r="T637" s="98"/>
      <c r="U637" s="98"/>
      <c r="V637" s="98"/>
      <c r="W637" s="98"/>
      <c r="X637" s="98"/>
      <c r="Y637" s="98"/>
      <c r="Z637" s="98"/>
      <c r="AA637" s="98"/>
      <c r="AB637" s="98"/>
      <c r="AC637" s="98"/>
      <c r="AD637" s="98"/>
      <c r="AE637" s="98"/>
      <c r="AF637" s="98"/>
      <c r="AG637" s="98"/>
      <c r="AH637" s="98"/>
      <c r="AI637" s="98"/>
    </row>
    <row r="638" spans="18:35">
      <c r="R638" s="98"/>
      <c r="S638" s="98"/>
      <c r="T638" s="98"/>
      <c r="U638" s="98"/>
      <c r="V638" s="98"/>
      <c r="W638" s="98"/>
      <c r="X638" s="98"/>
      <c r="Y638" s="98"/>
      <c r="Z638" s="98"/>
      <c r="AA638" s="98"/>
      <c r="AB638" s="98"/>
      <c r="AC638" s="98"/>
      <c r="AD638" s="98"/>
      <c r="AE638" s="98"/>
      <c r="AF638" s="98"/>
      <c r="AG638" s="98"/>
      <c r="AH638" s="98"/>
      <c r="AI638" s="98"/>
    </row>
    <row r="639" spans="18:35">
      <c r="R639" s="98"/>
      <c r="S639" s="98"/>
      <c r="T639" s="98"/>
      <c r="U639" s="98"/>
      <c r="V639" s="98"/>
      <c r="W639" s="98"/>
      <c r="X639" s="98"/>
      <c r="Y639" s="98"/>
      <c r="Z639" s="98"/>
      <c r="AA639" s="98"/>
      <c r="AB639" s="98"/>
      <c r="AC639" s="98"/>
      <c r="AD639" s="98"/>
      <c r="AE639" s="98"/>
      <c r="AF639" s="98"/>
      <c r="AG639" s="98"/>
      <c r="AH639" s="98"/>
      <c r="AI639" s="98"/>
    </row>
    <row r="640" spans="18:35">
      <c r="R640" s="98"/>
      <c r="S640" s="98"/>
      <c r="T640" s="98"/>
      <c r="U640" s="98"/>
      <c r="V640" s="98"/>
      <c r="W640" s="98"/>
      <c r="X640" s="98"/>
      <c r="Y640" s="98"/>
      <c r="Z640" s="98"/>
      <c r="AA640" s="98"/>
      <c r="AB640" s="98"/>
      <c r="AC640" s="98"/>
      <c r="AD640" s="98"/>
      <c r="AE640" s="98"/>
      <c r="AF640" s="98"/>
      <c r="AG640" s="98"/>
      <c r="AH640" s="98"/>
      <c r="AI640" s="98"/>
    </row>
    <row r="641" spans="18:35">
      <c r="R641" s="98"/>
      <c r="S641" s="98"/>
      <c r="T641" s="98"/>
      <c r="U641" s="98"/>
      <c r="V641" s="98"/>
      <c r="W641" s="98"/>
      <c r="X641" s="98"/>
      <c r="Y641" s="98"/>
      <c r="Z641" s="98"/>
      <c r="AA641" s="98"/>
      <c r="AB641" s="98"/>
      <c r="AC641" s="98"/>
      <c r="AD641" s="98"/>
      <c r="AE641" s="98"/>
      <c r="AF641" s="98"/>
      <c r="AG641" s="98"/>
      <c r="AH641" s="98"/>
      <c r="AI641" s="98"/>
    </row>
    <row r="642" spans="18:35">
      <c r="R642" s="98"/>
      <c r="S642" s="98"/>
      <c r="T642" s="98"/>
      <c r="U642" s="98"/>
      <c r="V642" s="98"/>
      <c r="W642" s="98"/>
      <c r="X642" s="98"/>
      <c r="Y642" s="98"/>
      <c r="Z642" s="98"/>
      <c r="AA642" s="98"/>
      <c r="AB642" s="98"/>
      <c r="AC642" s="98"/>
      <c r="AD642" s="98"/>
      <c r="AE642" s="98"/>
      <c r="AF642" s="98"/>
      <c r="AG642" s="98"/>
      <c r="AH642" s="98"/>
      <c r="AI642" s="98"/>
    </row>
    <row r="643" spans="18:35">
      <c r="R643" s="98"/>
      <c r="S643" s="98"/>
      <c r="T643" s="98"/>
      <c r="U643" s="98"/>
      <c r="V643" s="98"/>
      <c r="W643" s="98"/>
      <c r="X643" s="98"/>
      <c r="Y643" s="98"/>
      <c r="Z643" s="98"/>
      <c r="AA643" s="98"/>
      <c r="AB643" s="98"/>
      <c r="AC643" s="98"/>
      <c r="AD643" s="98"/>
      <c r="AE643" s="98"/>
      <c r="AF643" s="98"/>
      <c r="AG643" s="98"/>
      <c r="AH643" s="98"/>
      <c r="AI643" s="98"/>
    </row>
    <row r="644" spans="18:35">
      <c r="R644" s="98"/>
      <c r="S644" s="98"/>
      <c r="T644" s="98"/>
      <c r="U644" s="98"/>
      <c r="V644" s="98"/>
      <c r="W644" s="98"/>
      <c r="X644" s="98"/>
      <c r="Y644" s="98"/>
      <c r="Z644" s="98"/>
      <c r="AA644" s="98"/>
      <c r="AB644" s="98"/>
      <c r="AC644" s="98"/>
      <c r="AD644" s="98"/>
      <c r="AE644" s="98"/>
      <c r="AF644" s="98"/>
      <c r="AG644" s="98"/>
      <c r="AH644" s="98"/>
      <c r="AI644" s="98"/>
    </row>
    <row r="645" spans="18:35">
      <c r="R645" s="98"/>
      <c r="S645" s="98"/>
      <c r="T645" s="98"/>
      <c r="U645" s="98"/>
      <c r="V645" s="98"/>
      <c r="W645" s="98"/>
      <c r="X645" s="98"/>
      <c r="Y645" s="98"/>
      <c r="Z645" s="98"/>
      <c r="AA645" s="98"/>
      <c r="AB645" s="98"/>
      <c r="AC645" s="98"/>
      <c r="AD645" s="98"/>
      <c r="AE645" s="98"/>
      <c r="AF645" s="98"/>
      <c r="AG645" s="98"/>
      <c r="AH645" s="98"/>
      <c r="AI645" s="98"/>
    </row>
    <row r="646" spans="18:35">
      <c r="R646" s="98"/>
      <c r="S646" s="98"/>
      <c r="T646" s="98"/>
      <c r="U646" s="98"/>
      <c r="V646" s="98"/>
      <c r="W646" s="98"/>
      <c r="X646" s="98"/>
      <c r="Y646" s="98"/>
      <c r="Z646" s="98"/>
      <c r="AA646" s="98"/>
      <c r="AB646" s="98"/>
      <c r="AC646" s="98"/>
      <c r="AD646" s="98"/>
      <c r="AE646" s="98"/>
      <c r="AF646" s="98"/>
      <c r="AG646" s="98"/>
      <c r="AH646" s="98"/>
      <c r="AI646" s="98"/>
    </row>
    <row r="647" spans="18:35">
      <c r="R647" s="98"/>
      <c r="S647" s="98"/>
      <c r="T647" s="98"/>
      <c r="U647" s="98"/>
      <c r="V647" s="98"/>
      <c r="W647" s="98"/>
      <c r="X647" s="98"/>
      <c r="Y647" s="98"/>
      <c r="Z647" s="98"/>
      <c r="AA647" s="98"/>
      <c r="AB647" s="98"/>
      <c r="AC647" s="98"/>
      <c r="AD647" s="98"/>
      <c r="AE647" s="98"/>
      <c r="AF647" s="98"/>
      <c r="AG647" s="98"/>
      <c r="AH647" s="98"/>
      <c r="AI647" s="98"/>
    </row>
    <row r="648" spans="18:35">
      <c r="R648" s="98"/>
      <c r="S648" s="98"/>
      <c r="T648" s="98"/>
      <c r="U648" s="98"/>
      <c r="V648" s="98"/>
      <c r="W648" s="98"/>
      <c r="X648" s="98"/>
      <c r="Y648" s="98"/>
      <c r="Z648" s="98"/>
      <c r="AA648" s="98"/>
      <c r="AB648" s="98"/>
      <c r="AC648" s="98"/>
      <c r="AD648" s="98"/>
      <c r="AE648" s="98"/>
      <c r="AF648" s="98"/>
      <c r="AG648" s="98"/>
      <c r="AH648" s="98"/>
      <c r="AI648" s="98"/>
    </row>
    <row r="649" spans="18:35">
      <c r="R649" s="98"/>
      <c r="S649" s="98"/>
      <c r="T649" s="98"/>
      <c r="U649" s="98"/>
      <c r="V649" s="98"/>
      <c r="W649" s="98"/>
      <c r="X649" s="98"/>
      <c r="Y649" s="98"/>
      <c r="Z649" s="98"/>
      <c r="AA649" s="98"/>
      <c r="AB649" s="98"/>
      <c r="AC649" s="98"/>
      <c r="AD649" s="98"/>
      <c r="AE649" s="98"/>
      <c r="AF649" s="98"/>
      <c r="AG649" s="98"/>
      <c r="AH649" s="98"/>
      <c r="AI649" s="98"/>
    </row>
    <row r="650" spans="18:35">
      <c r="R650" s="98"/>
      <c r="S650" s="98"/>
      <c r="T650" s="98"/>
      <c r="U650" s="98"/>
      <c r="V650" s="98"/>
      <c r="W650" s="98"/>
      <c r="X650" s="98"/>
      <c r="Y650" s="98"/>
      <c r="Z650" s="98"/>
      <c r="AA650" s="98"/>
      <c r="AB650" s="98"/>
      <c r="AC650" s="98"/>
      <c r="AD650" s="98"/>
      <c r="AE650" s="98"/>
      <c r="AF650" s="98"/>
      <c r="AG650" s="98"/>
      <c r="AH650" s="98"/>
      <c r="AI650" s="98"/>
    </row>
    <row r="651" spans="18:35">
      <c r="R651" s="98"/>
      <c r="S651" s="98"/>
      <c r="T651" s="98"/>
      <c r="U651" s="98"/>
      <c r="V651" s="98"/>
      <c r="W651" s="98"/>
      <c r="X651" s="98"/>
      <c r="Y651" s="98"/>
      <c r="Z651" s="98"/>
      <c r="AA651" s="98"/>
      <c r="AB651" s="98"/>
      <c r="AC651" s="98"/>
      <c r="AD651" s="98"/>
      <c r="AE651" s="98"/>
      <c r="AF651" s="98"/>
      <c r="AG651" s="98"/>
      <c r="AH651" s="98"/>
      <c r="AI651" s="98"/>
    </row>
    <row r="652" spans="18:35">
      <c r="R652" s="98"/>
      <c r="S652" s="98"/>
      <c r="T652" s="98"/>
      <c r="U652" s="98"/>
      <c r="V652" s="98"/>
      <c r="W652" s="98"/>
      <c r="X652" s="98"/>
      <c r="Y652" s="98"/>
      <c r="Z652" s="98"/>
      <c r="AA652" s="98"/>
      <c r="AB652" s="98"/>
      <c r="AC652" s="98"/>
      <c r="AD652" s="98"/>
      <c r="AE652" s="98"/>
      <c r="AF652" s="98"/>
      <c r="AG652" s="98"/>
      <c r="AH652" s="98"/>
      <c r="AI652" s="98"/>
    </row>
    <row r="653" spans="18:35">
      <c r="R653" s="98"/>
      <c r="S653" s="98"/>
      <c r="T653" s="98"/>
      <c r="U653" s="98"/>
      <c r="V653" s="98"/>
      <c r="W653" s="98"/>
      <c r="X653" s="98"/>
      <c r="Y653" s="98"/>
      <c r="Z653" s="98"/>
      <c r="AA653" s="98"/>
      <c r="AB653" s="98"/>
      <c r="AC653" s="98"/>
      <c r="AD653" s="98"/>
      <c r="AE653" s="98"/>
      <c r="AF653" s="98"/>
      <c r="AG653" s="98"/>
      <c r="AH653" s="98"/>
      <c r="AI653" s="98"/>
    </row>
    <row r="654" spans="18:35">
      <c r="R654" s="98"/>
      <c r="S654" s="98"/>
      <c r="T654" s="98"/>
      <c r="U654" s="98"/>
      <c r="V654" s="98"/>
      <c r="W654" s="98"/>
      <c r="X654" s="98"/>
      <c r="Y654" s="98"/>
      <c r="Z654" s="98"/>
      <c r="AA654" s="98"/>
      <c r="AB654" s="98"/>
      <c r="AC654" s="98"/>
      <c r="AD654" s="98"/>
      <c r="AE654" s="98"/>
      <c r="AF654" s="98"/>
      <c r="AG654" s="98"/>
      <c r="AH654" s="98"/>
      <c r="AI654" s="98"/>
    </row>
    <row r="655" spans="18:35">
      <c r="R655" s="98"/>
      <c r="S655" s="98"/>
      <c r="T655" s="98"/>
      <c r="U655" s="98"/>
      <c r="V655" s="98"/>
      <c r="W655" s="98"/>
      <c r="X655" s="98"/>
      <c r="Y655" s="98"/>
      <c r="Z655" s="98"/>
      <c r="AA655" s="98"/>
      <c r="AB655" s="98"/>
      <c r="AC655" s="98"/>
      <c r="AD655" s="98"/>
      <c r="AE655" s="98"/>
      <c r="AF655" s="98"/>
      <c r="AG655" s="98"/>
      <c r="AH655" s="98"/>
      <c r="AI655" s="98"/>
    </row>
    <row r="656" spans="18:35">
      <c r="R656" s="98"/>
      <c r="S656" s="98"/>
      <c r="T656" s="98"/>
      <c r="U656" s="98"/>
      <c r="V656" s="98"/>
      <c r="W656" s="98"/>
      <c r="X656" s="98"/>
      <c r="Y656" s="98"/>
      <c r="Z656" s="98"/>
      <c r="AA656" s="98"/>
      <c r="AB656" s="98"/>
      <c r="AC656" s="98"/>
      <c r="AD656" s="98"/>
      <c r="AE656" s="98"/>
      <c r="AF656" s="98"/>
      <c r="AG656" s="98"/>
      <c r="AH656" s="98"/>
      <c r="AI656" s="98"/>
    </row>
    <row r="657" spans="18:35">
      <c r="R657" s="98"/>
      <c r="S657" s="98"/>
      <c r="T657" s="98"/>
      <c r="U657" s="98"/>
      <c r="V657" s="98"/>
      <c r="W657" s="98"/>
      <c r="X657" s="98"/>
      <c r="Y657" s="98"/>
      <c r="Z657" s="98"/>
      <c r="AA657" s="98"/>
      <c r="AB657" s="98"/>
      <c r="AC657" s="98"/>
      <c r="AD657" s="98"/>
      <c r="AE657" s="98"/>
      <c r="AF657" s="98"/>
      <c r="AG657" s="98"/>
      <c r="AH657" s="98"/>
      <c r="AI657" s="98"/>
    </row>
    <row r="658" spans="18:35">
      <c r="R658" s="98"/>
      <c r="S658" s="98"/>
      <c r="T658" s="98"/>
      <c r="U658" s="98"/>
      <c r="V658" s="98"/>
      <c r="W658" s="98"/>
      <c r="X658" s="98"/>
      <c r="Y658" s="98"/>
      <c r="Z658" s="98"/>
      <c r="AA658" s="98"/>
      <c r="AB658" s="98"/>
      <c r="AC658" s="98"/>
      <c r="AD658" s="98"/>
      <c r="AE658" s="98"/>
      <c r="AF658" s="98"/>
      <c r="AG658" s="98"/>
      <c r="AH658" s="98"/>
      <c r="AI658" s="98"/>
    </row>
    <row r="659" spans="18:35">
      <c r="R659" s="98"/>
      <c r="S659" s="98"/>
      <c r="T659" s="98"/>
      <c r="U659" s="98"/>
      <c r="V659" s="98"/>
      <c r="W659" s="98"/>
      <c r="X659" s="98"/>
      <c r="Y659" s="98"/>
      <c r="Z659" s="98"/>
      <c r="AA659" s="98"/>
      <c r="AB659" s="98"/>
      <c r="AC659" s="98"/>
      <c r="AD659" s="98"/>
      <c r="AE659" s="98"/>
      <c r="AF659" s="98"/>
      <c r="AG659" s="98"/>
      <c r="AH659" s="98"/>
      <c r="AI659" s="98"/>
    </row>
    <row r="660" spans="18:35">
      <c r="R660" s="98"/>
      <c r="S660" s="98"/>
      <c r="T660" s="98"/>
      <c r="U660" s="98"/>
      <c r="V660" s="98"/>
      <c r="W660" s="98"/>
      <c r="X660" s="98"/>
      <c r="Y660" s="98"/>
      <c r="Z660" s="98"/>
      <c r="AA660" s="98"/>
      <c r="AB660" s="98"/>
      <c r="AC660" s="98"/>
      <c r="AD660" s="98"/>
      <c r="AE660" s="98"/>
      <c r="AF660" s="98"/>
      <c r="AG660" s="98"/>
      <c r="AH660" s="98"/>
      <c r="AI660" s="98"/>
    </row>
    <row r="661" spans="18:35">
      <c r="R661" s="98"/>
      <c r="S661" s="98"/>
      <c r="T661" s="98"/>
      <c r="U661" s="98"/>
      <c r="V661" s="98"/>
      <c r="W661" s="98"/>
      <c r="X661" s="98"/>
      <c r="Y661" s="98"/>
      <c r="Z661" s="98"/>
      <c r="AA661" s="98"/>
      <c r="AB661" s="98"/>
      <c r="AC661" s="98"/>
      <c r="AD661" s="98"/>
      <c r="AE661" s="98"/>
      <c r="AF661" s="98"/>
      <c r="AG661" s="98"/>
      <c r="AH661" s="98"/>
      <c r="AI661" s="98"/>
    </row>
    <row r="662" spans="18:35">
      <c r="R662" s="98"/>
      <c r="S662" s="98"/>
      <c r="T662" s="98"/>
      <c r="U662" s="98"/>
      <c r="V662" s="98"/>
      <c r="W662" s="98"/>
      <c r="X662" s="98"/>
      <c r="Y662" s="98"/>
      <c r="Z662" s="98"/>
      <c r="AA662" s="98"/>
      <c r="AB662" s="98"/>
      <c r="AC662" s="98"/>
      <c r="AD662" s="98"/>
      <c r="AE662" s="98"/>
      <c r="AF662" s="98"/>
      <c r="AG662" s="98"/>
      <c r="AH662" s="98"/>
      <c r="AI662" s="98"/>
    </row>
    <row r="663" spans="18:35">
      <c r="R663" s="98"/>
      <c r="S663" s="98"/>
      <c r="T663" s="98"/>
      <c r="U663" s="98"/>
      <c r="V663" s="98"/>
      <c r="W663" s="98"/>
      <c r="X663" s="98"/>
      <c r="Y663" s="98"/>
      <c r="Z663" s="98"/>
      <c r="AA663" s="98"/>
      <c r="AB663" s="98"/>
      <c r="AC663" s="98"/>
      <c r="AD663" s="98"/>
      <c r="AE663" s="98"/>
      <c r="AF663" s="98"/>
      <c r="AG663" s="98"/>
      <c r="AH663" s="98"/>
      <c r="AI663" s="98"/>
    </row>
    <row r="664" spans="18:35">
      <c r="R664" s="98"/>
      <c r="S664" s="98"/>
      <c r="T664" s="98"/>
      <c r="U664" s="98"/>
      <c r="V664" s="98"/>
      <c r="W664" s="98"/>
      <c r="X664" s="98"/>
      <c r="Y664" s="98"/>
      <c r="Z664" s="98"/>
      <c r="AA664" s="98"/>
      <c r="AB664" s="98"/>
      <c r="AC664" s="98"/>
      <c r="AD664" s="98"/>
      <c r="AE664" s="98"/>
      <c r="AF664" s="98"/>
      <c r="AG664" s="98"/>
      <c r="AH664" s="98"/>
      <c r="AI664" s="98"/>
    </row>
    <row r="665" spans="18:35">
      <c r="R665" s="98"/>
      <c r="S665" s="98"/>
      <c r="T665" s="98"/>
      <c r="U665" s="98"/>
      <c r="V665" s="98"/>
      <c r="W665" s="98"/>
      <c r="X665" s="98"/>
      <c r="Y665" s="98"/>
      <c r="Z665" s="98"/>
      <c r="AA665" s="98"/>
      <c r="AB665" s="98"/>
      <c r="AC665" s="98"/>
      <c r="AD665" s="98"/>
      <c r="AE665" s="98"/>
      <c r="AF665" s="98"/>
      <c r="AG665" s="98"/>
      <c r="AH665" s="98"/>
      <c r="AI665" s="98"/>
    </row>
    <row r="666" spans="18:35">
      <c r="R666" s="98"/>
      <c r="S666" s="98"/>
      <c r="T666" s="98"/>
      <c r="U666" s="98"/>
      <c r="V666" s="98"/>
      <c r="W666" s="98"/>
      <c r="X666" s="98"/>
      <c r="Y666" s="98"/>
      <c r="Z666" s="98"/>
      <c r="AA666" s="98"/>
      <c r="AB666" s="98"/>
      <c r="AC666" s="98"/>
      <c r="AD666" s="98"/>
      <c r="AE666" s="98"/>
      <c r="AF666" s="98"/>
      <c r="AG666" s="98"/>
      <c r="AH666" s="98"/>
      <c r="AI666" s="98"/>
    </row>
    <row r="667" spans="18:35">
      <c r="R667" s="98"/>
      <c r="S667" s="98"/>
      <c r="T667" s="98"/>
      <c r="U667" s="98"/>
      <c r="V667" s="98"/>
      <c r="W667" s="98"/>
      <c r="X667" s="98"/>
      <c r="Y667" s="98"/>
      <c r="Z667" s="98"/>
      <c r="AA667" s="98"/>
      <c r="AB667" s="98"/>
      <c r="AC667" s="98"/>
      <c r="AD667" s="98"/>
      <c r="AE667" s="98"/>
      <c r="AF667" s="98"/>
      <c r="AG667" s="98"/>
      <c r="AH667" s="98"/>
      <c r="AI667" s="98"/>
    </row>
    <row r="668" spans="18:35">
      <c r="R668" s="98"/>
      <c r="S668" s="98"/>
      <c r="T668" s="98"/>
      <c r="U668" s="98"/>
      <c r="V668" s="98"/>
      <c r="W668" s="98"/>
      <c r="X668" s="98"/>
      <c r="Y668" s="98"/>
      <c r="Z668" s="98"/>
      <c r="AA668" s="98"/>
      <c r="AB668" s="98"/>
      <c r="AC668" s="98"/>
      <c r="AD668" s="98"/>
      <c r="AE668" s="98"/>
      <c r="AF668" s="98"/>
      <c r="AG668" s="98"/>
      <c r="AH668" s="98"/>
      <c r="AI668" s="98"/>
    </row>
    <row r="669" spans="18:35">
      <c r="R669" s="98"/>
      <c r="S669" s="98"/>
      <c r="T669" s="98"/>
      <c r="U669" s="98"/>
      <c r="V669" s="98"/>
      <c r="W669" s="98"/>
      <c r="X669" s="98"/>
      <c r="Y669" s="98"/>
      <c r="Z669" s="98"/>
      <c r="AA669" s="98"/>
      <c r="AB669" s="98"/>
      <c r="AC669" s="98"/>
      <c r="AD669" s="98"/>
      <c r="AE669" s="98"/>
      <c r="AF669" s="98"/>
      <c r="AG669" s="98"/>
      <c r="AH669" s="98"/>
      <c r="AI669" s="98"/>
    </row>
    <row r="670" spans="18:35">
      <c r="R670" s="98"/>
      <c r="S670" s="98"/>
      <c r="T670" s="98"/>
      <c r="U670" s="98"/>
      <c r="V670" s="98"/>
      <c r="W670" s="98"/>
      <c r="X670" s="98"/>
      <c r="Y670" s="98"/>
      <c r="Z670" s="98"/>
      <c r="AA670" s="98"/>
      <c r="AB670" s="98"/>
      <c r="AC670" s="98"/>
      <c r="AD670" s="98"/>
      <c r="AE670" s="98"/>
      <c r="AF670" s="98"/>
      <c r="AG670" s="98"/>
      <c r="AH670" s="98"/>
      <c r="AI670" s="98"/>
    </row>
    <row r="671" spans="18:35">
      <c r="R671" s="98"/>
      <c r="S671" s="98"/>
      <c r="T671" s="98"/>
      <c r="U671" s="98"/>
      <c r="V671" s="98"/>
      <c r="W671" s="98"/>
      <c r="X671" s="98"/>
      <c r="Y671" s="98"/>
      <c r="Z671" s="98"/>
      <c r="AA671" s="98"/>
      <c r="AB671" s="98"/>
      <c r="AC671" s="98"/>
      <c r="AD671" s="98"/>
      <c r="AE671" s="98"/>
      <c r="AF671" s="98"/>
      <c r="AG671" s="98"/>
      <c r="AH671" s="98"/>
      <c r="AI671" s="98"/>
    </row>
    <row r="672" spans="18:35">
      <c r="R672" s="98"/>
      <c r="S672" s="98"/>
      <c r="T672" s="98"/>
      <c r="U672" s="98"/>
      <c r="V672" s="98"/>
      <c r="W672" s="98"/>
      <c r="X672" s="98"/>
      <c r="Y672" s="98"/>
      <c r="Z672" s="98"/>
      <c r="AA672" s="98"/>
      <c r="AB672" s="98"/>
      <c r="AC672" s="98"/>
      <c r="AD672" s="98"/>
      <c r="AE672" s="98"/>
      <c r="AF672" s="98"/>
      <c r="AG672" s="98"/>
      <c r="AH672" s="98"/>
      <c r="AI672" s="98"/>
    </row>
    <row r="673" spans="18:35">
      <c r="R673" s="98"/>
      <c r="S673" s="98"/>
      <c r="T673" s="98"/>
      <c r="U673" s="98"/>
      <c r="V673" s="98"/>
      <c r="W673" s="98"/>
      <c r="X673" s="98"/>
      <c r="Y673" s="98"/>
      <c r="Z673" s="98"/>
      <c r="AA673" s="98"/>
      <c r="AB673" s="98"/>
      <c r="AC673" s="98"/>
      <c r="AD673" s="98"/>
      <c r="AE673" s="98"/>
      <c r="AF673" s="98"/>
      <c r="AG673" s="98"/>
      <c r="AH673" s="98"/>
      <c r="AI673" s="98"/>
    </row>
    <row r="674" spans="18:35">
      <c r="R674" s="98"/>
      <c r="S674" s="98"/>
      <c r="T674" s="98"/>
      <c r="U674" s="98"/>
      <c r="V674" s="98"/>
      <c r="W674" s="98"/>
      <c r="X674" s="98"/>
      <c r="Y674" s="98"/>
      <c r="Z674" s="98"/>
      <c r="AA674" s="98"/>
      <c r="AB674" s="98"/>
      <c r="AC674" s="98"/>
      <c r="AD674" s="98"/>
      <c r="AE674" s="98"/>
      <c r="AF674" s="98"/>
      <c r="AG674" s="98"/>
      <c r="AH674" s="98"/>
      <c r="AI674" s="98"/>
    </row>
    <row r="675" spans="18:35">
      <c r="R675" s="98"/>
      <c r="S675" s="98"/>
      <c r="T675" s="98"/>
      <c r="U675" s="98"/>
      <c r="V675" s="98"/>
      <c r="W675" s="98"/>
      <c r="X675" s="98"/>
      <c r="Y675" s="98"/>
      <c r="Z675" s="98"/>
      <c r="AA675" s="98"/>
      <c r="AB675" s="98"/>
      <c r="AC675" s="98"/>
      <c r="AD675" s="98"/>
      <c r="AE675" s="98"/>
      <c r="AF675" s="98"/>
      <c r="AG675" s="98"/>
      <c r="AH675" s="98"/>
      <c r="AI675" s="98"/>
    </row>
    <row r="676" spans="18:35">
      <c r="R676" s="98"/>
      <c r="S676" s="98"/>
      <c r="T676" s="98"/>
      <c r="U676" s="98"/>
      <c r="V676" s="98"/>
      <c r="W676" s="98"/>
      <c r="X676" s="98"/>
      <c r="Y676" s="98"/>
      <c r="Z676" s="98"/>
      <c r="AA676" s="98"/>
      <c r="AB676" s="98"/>
      <c r="AC676" s="98"/>
      <c r="AD676" s="98"/>
      <c r="AE676" s="98"/>
      <c r="AF676" s="98"/>
      <c r="AG676" s="98"/>
      <c r="AH676" s="98"/>
      <c r="AI676" s="98"/>
    </row>
    <row r="677" spans="18:35">
      <c r="R677" s="98"/>
      <c r="S677" s="98"/>
      <c r="T677" s="98"/>
      <c r="U677" s="98"/>
      <c r="V677" s="98"/>
      <c r="W677" s="98"/>
      <c r="X677" s="98"/>
      <c r="Y677" s="98"/>
      <c r="Z677" s="98"/>
      <c r="AA677" s="98"/>
      <c r="AB677" s="98"/>
      <c r="AC677" s="98"/>
      <c r="AD677" s="98"/>
      <c r="AE677" s="98"/>
      <c r="AF677" s="98"/>
      <c r="AG677" s="98"/>
      <c r="AH677" s="98"/>
      <c r="AI677" s="98"/>
    </row>
    <row r="678" spans="18:35">
      <c r="R678" s="98"/>
      <c r="S678" s="98"/>
      <c r="T678" s="98"/>
      <c r="U678" s="98"/>
      <c r="V678" s="98"/>
      <c r="W678" s="98"/>
      <c r="X678" s="98"/>
      <c r="Y678" s="98"/>
      <c r="Z678" s="98"/>
      <c r="AA678" s="98"/>
      <c r="AB678" s="98"/>
      <c r="AC678" s="98"/>
      <c r="AD678" s="98"/>
      <c r="AE678" s="98"/>
      <c r="AF678" s="98"/>
      <c r="AG678" s="98"/>
      <c r="AH678" s="98"/>
      <c r="AI678" s="98"/>
    </row>
    <row r="679" spans="18:35">
      <c r="R679" s="98"/>
      <c r="S679" s="98"/>
      <c r="T679" s="98"/>
      <c r="U679" s="98"/>
      <c r="V679" s="98"/>
      <c r="W679" s="98"/>
      <c r="X679" s="98"/>
      <c r="Y679" s="98"/>
      <c r="Z679" s="98"/>
      <c r="AA679" s="98"/>
      <c r="AB679" s="98"/>
      <c r="AC679" s="98"/>
      <c r="AD679" s="98"/>
      <c r="AE679" s="98"/>
      <c r="AF679" s="98"/>
      <c r="AG679" s="98"/>
      <c r="AH679" s="98"/>
      <c r="AI679" s="98"/>
    </row>
    <row r="680" spans="18:35">
      <c r="R680" s="98"/>
      <c r="S680" s="98"/>
      <c r="T680" s="98"/>
      <c r="U680" s="98"/>
      <c r="V680" s="98"/>
      <c r="W680" s="98"/>
      <c r="X680" s="98"/>
      <c r="Y680" s="98"/>
      <c r="Z680" s="98"/>
      <c r="AA680" s="98"/>
      <c r="AB680" s="98"/>
      <c r="AC680" s="98"/>
      <c r="AD680" s="98"/>
      <c r="AE680" s="98"/>
      <c r="AF680" s="98"/>
      <c r="AG680" s="98"/>
      <c r="AH680" s="98"/>
      <c r="AI680" s="98"/>
    </row>
    <row r="681" spans="18:35">
      <c r="R681" s="98"/>
      <c r="S681" s="98"/>
      <c r="T681" s="98"/>
      <c r="U681" s="98"/>
      <c r="V681" s="98"/>
      <c r="W681" s="98"/>
      <c r="X681" s="98"/>
      <c r="Y681" s="98"/>
      <c r="Z681" s="98"/>
      <c r="AA681" s="98"/>
      <c r="AB681" s="98"/>
      <c r="AC681" s="98"/>
      <c r="AD681" s="98"/>
      <c r="AE681" s="98"/>
      <c r="AF681" s="98"/>
      <c r="AG681" s="98"/>
      <c r="AH681" s="98"/>
      <c r="AI681" s="98"/>
    </row>
    <row r="682" spans="18:35">
      <c r="R682" s="98"/>
      <c r="S682" s="98"/>
      <c r="T682" s="98"/>
      <c r="U682" s="98"/>
      <c r="V682" s="98"/>
      <c r="W682" s="98"/>
      <c r="X682" s="98"/>
      <c r="Y682" s="98"/>
      <c r="Z682" s="98"/>
      <c r="AA682" s="98"/>
      <c r="AB682" s="98"/>
      <c r="AC682" s="98"/>
      <c r="AD682" s="98"/>
      <c r="AE682" s="98"/>
      <c r="AF682" s="98"/>
      <c r="AG682" s="98"/>
      <c r="AH682" s="98"/>
      <c r="AI682" s="98"/>
    </row>
    <row r="683" spans="18:35">
      <c r="R683" s="98"/>
      <c r="S683" s="98"/>
      <c r="T683" s="98"/>
      <c r="U683" s="98"/>
      <c r="V683" s="98"/>
      <c r="W683" s="98"/>
      <c r="X683" s="98"/>
      <c r="Y683" s="98"/>
      <c r="Z683" s="98"/>
      <c r="AA683" s="98"/>
      <c r="AB683" s="98"/>
      <c r="AC683" s="98"/>
      <c r="AD683" s="98"/>
      <c r="AE683" s="98"/>
      <c r="AF683" s="98"/>
      <c r="AG683" s="98"/>
      <c r="AH683" s="98"/>
      <c r="AI683" s="98"/>
    </row>
    <row r="684" spans="18:35">
      <c r="R684" s="98"/>
      <c r="S684" s="98"/>
      <c r="T684" s="98"/>
      <c r="U684" s="98"/>
      <c r="V684" s="98"/>
      <c r="W684" s="98"/>
      <c r="X684" s="98"/>
      <c r="Y684" s="98"/>
      <c r="Z684" s="98"/>
      <c r="AA684" s="98"/>
      <c r="AB684" s="98"/>
      <c r="AC684" s="98"/>
      <c r="AD684" s="98"/>
      <c r="AE684" s="98"/>
      <c r="AF684" s="98"/>
      <c r="AG684" s="98"/>
      <c r="AH684" s="98"/>
      <c r="AI684" s="98"/>
    </row>
    <row r="685" spans="18:35">
      <c r="R685" s="98"/>
      <c r="S685" s="98"/>
      <c r="T685" s="98"/>
      <c r="U685" s="98"/>
      <c r="V685" s="98"/>
      <c r="W685" s="98"/>
      <c r="X685" s="98"/>
      <c r="Y685" s="98"/>
      <c r="Z685" s="98"/>
      <c r="AA685" s="98"/>
      <c r="AB685" s="98"/>
      <c r="AC685" s="98"/>
      <c r="AD685" s="98"/>
      <c r="AE685" s="98"/>
      <c r="AF685" s="98"/>
      <c r="AG685" s="98"/>
      <c r="AH685" s="98"/>
      <c r="AI685" s="98"/>
    </row>
    <row r="686" spans="18:35">
      <c r="R686" s="98"/>
      <c r="S686" s="98"/>
      <c r="T686" s="98"/>
      <c r="U686" s="98"/>
      <c r="V686" s="98"/>
      <c r="W686" s="98"/>
      <c r="X686" s="98"/>
      <c r="Y686" s="98"/>
      <c r="Z686" s="98"/>
      <c r="AA686" s="98"/>
      <c r="AB686" s="98"/>
      <c r="AC686" s="98"/>
      <c r="AD686" s="98"/>
      <c r="AE686" s="98"/>
      <c r="AF686" s="98"/>
      <c r="AG686" s="98"/>
      <c r="AH686" s="98"/>
      <c r="AI686" s="98"/>
    </row>
    <row r="687" spans="18:35">
      <c r="R687" s="98"/>
      <c r="S687" s="98"/>
      <c r="T687" s="98"/>
      <c r="U687" s="98"/>
      <c r="V687" s="98"/>
      <c r="W687" s="98"/>
      <c r="X687" s="98"/>
      <c r="Y687" s="98"/>
      <c r="Z687" s="98"/>
      <c r="AA687" s="98"/>
      <c r="AB687" s="98"/>
      <c r="AC687" s="98"/>
      <c r="AD687" s="98"/>
      <c r="AE687" s="98"/>
      <c r="AF687" s="98"/>
      <c r="AG687" s="98"/>
      <c r="AH687" s="98"/>
      <c r="AI687" s="98"/>
    </row>
    <row r="688" spans="18:35">
      <c r="R688" s="98"/>
      <c r="S688" s="98"/>
      <c r="T688" s="98"/>
      <c r="U688" s="98"/>
      <c r="V688" s="98"/>
      <c r="W688" s="98"/>
      <c r="X688" s="98"/>
      <c r="Y688" s="98"/>
      <c r="Z688" s="98"/>
      <c r="AA688" s="98"/>
      <c r="AB688" s="98"/>
      <c r="AC688" s="98"/>
      <c r="AD688" s="98"/>
      <c r="AE688" s="98"/>
      <c r="AF688" s="98"/>
      <c r="AG688" s="98"/>
      <c r="AH688" s="98"/>
      <c r="AI688" s="98"/>
    </row>
    <row r="689" spans="18:35">
      <c r="R689" s="98"/>
      <c r="S689" s="98"/>
      <c r="T689" s="98"/>
      <c r="U689" s="98"/>
      <c r="V689" s="98"/>
      <c r="W689" s="98"/>
      <c r="X689" s="98"/>
      <c r="Y689" s="98"/>
      <c r="Z689" s="98"/>
      <c r="AA689" s="98"/>
      <c r="AB689" s="98"/>
      <c r="AC689" s="98"/>
      <c r="AD689" s="98"/>
      <c r="AE689" s="98"/>
      <c r="AF689" s="98"/>
      <c r="AG689" s="98"/>
      <c r="AH689" s="98"/>
      <c r="AI689" s="98"/>
    </row>
    <row r="690" spans="18:35">
      <c r="R690" s="98"/>
      <c r="S690" s="98"/>
      <c r="T690" s="98"/>
      <c r="U690" s="98"/>
      <c r="V690" s="98"/>
      <c r="W690" s="98"/>
      <c r="X690" s="98"/>
      <c r="Y690" s="98"/>
      <c r="Z690" s="98"/>
      <c r="AA690" s="98"/>
      <c r="AB690" s="98"/>
      <c r="AC690" s="98"/>
      <c r="AD690" s="98"/>
      <c r="AE690" s="98"/>
      <c r="AF690" s="98"/>
      <c r="AG690" s="98"/>
      <c r="AH690" s="98"/>
      <c r="AI690" s="98"/>
    </row>
    <row r="691" spans="18:35">
      <c r="R691" s="98"/>
      <c r="S691" s="98"/>
      <c r="T691" s="98"/>
      <c r="U691" s="98"/>
      <c r="V691" s="98"/>
      <c r="W691" s="98"/>
      <c r="X691" s="98"/>
      <c r="Y691" s="98"/>
      <c r="Z691" s="98"/>
      <c r="AA691" s="98"/>
      <c r="AB691" s="98"/>
      <c r="AC691" s="98"/>
      <c r="AD691" s="98"/>
      <c r="AE691" s="98"/>
      <c r="AF691" s="98"/>
      <c r="AG691" s="98"/>
      <c r="AH691" s="98"/>
      <c r="AI691" s="98"/>
    </row>
    <row r="692" spans="18:35">
      <c r="R692" s="98"/>
      <c r="S692" s="98"/>
      <c r="T692" s="98"/>
      <c r="U692" s="98"/>
      <c r="V692" s="98"/>
      <c r="W692" s="98"/>
      <c r="X692" s="98"/>
      <c r="Y692" s="98"/>
      <c r="Z692" s="98"/>
      <c r="AA692" s="98"/>
      <c r="AB692" s="98"/>
      <c r="AC692" s="98"/>
      <c r="AD692" s="98"/>
      <c r="AE692" s="98"/>
      <c r="AF692" s="98"/>
      <c r="AG692" s="98"/>
      <c r="AH692" s="98"/>
      <c r="AI692" s="98"/>
    </row>
    <row r="693" spans="18:35">
      <c r="R693" s="98"/>
      <c r="S693" s="98"/>
      <c r="T693" s="98"/>
      <c r="U693" s="98"/>
      <c r="V693" s="98"/>
      <c r="W693" s="98"/>
      <c r="X693" s="98"/>
      <c r="Y693" s="98"/>
      <c r="Z693" s="98"/>
      <c r="AA693" s="98"/>
    </row>
    <row r="694" spans="18:35">
      <c r="R694" s="98"/>
      <c r="S694" s="98"/>
      <c r="T694" s="98"/>
      <c r="U694" s="98"/>
      <c r="V694" s="98"/>
      <c r="W694" s="98"/>
      <c r="X694" s="98"/>
      <c r="Y694" s="98"/>
      <c r="Z694" s="98"/>
      <c r="AA694" s="98"/>
    </row>
    <row r="695" spans="18:35">
      <c r="R695" s="98"/>
      <c r="S695" s="98"/>
      <c r="T695" s="98"/>
      <c r="U695" s="98"/>
      <c r="V695" s="98"/>
      <c r="W695" s="98"/>
      <c r="X695" s="98"/>
      <c r="Y695" s="98"/>
      <c r="Z695" s="98"/>
      <c r="AA695" s="98"/>
    </row>
    <row r="696" spans="18:35">
      <c r="R696" s="98"/>
      <c r="S696" s="98"/>
      <c r="T696" s="98"/>
      <c r="U696" s="98"/>
      <c r="V696" s="98"/>
      <c r="W696" s="98"/>
      <c r="X696" s="98"/>
      <c r="Y696" s="98"/>
      <c r="Z696" s="98"/>
      <c r="AA696" s="98"/>
    </row>
    <row r="697" spans="18:35">
      <c r="R697" s="98"/>
      <c r="S697" s="98"/>
      <c r="T697" s="98"/>
      <c r="U697" s="98"/>
      <c r="V697" s="98"/>
      <c r="W697" s="98"/>
      <c r="X697" s="98"/>
      <c r="Y697" s="98"/>
      <c r="Z697" s="98"/>
      <c r="AA697" s="98"/>
    </row>
    <row r="698" spans="18:35">
      <c r="R698" s="98"/>
      <c r="S698" s="98"/>
      <c r="T698" s="98"/>
      <c r="U698" s="98"/>
      <c r="V698" s="98"/>
      <c r="W698" s="98"/>
      <c r="X698" s="98"/>
      <c r="Y698" s="98"/>
      <c r="Z698" s="98"/>
      <c r="AA698" s="98"/>
    </row>
    <row r="699" spans="18:35">
      <c r="R699" s="98"/>
      <c r="S699" s="98"/>
      <c r="T699" s="98"/>
      <c r="U699" s="98"/>
      <c r="V699" s="98"/>
      <c r="W699" s="98"/>
      <c r="X699" s="98"/>
      <c r="Y699" s="98"/>
      <c r="Z699" s="98"/>
      <c r="AA699" s="98"/>
    </row>
    <row r="700" spans="18:35">
      <c r="R700" s="98"/>
      <c r="S700" s="98"/>
      <c r="T700" s="98"/>
      <c r="U700" s="98"/>
      <c r="V700" s="98"/>
      <c r="W700" s="98"/>
      <c r="X700" s="98"/>
      <c r="Y700" s="98"/>
      <c r="Z700" s="98"/>
      <c r="AA700" s="98"/>
    </row>
    <row r="701" spans="18:35">
      <c r="R701" s="98"/>
      <c r="S701" s="98"/>
      <c r="T701" s="98"/>
      <c r="U701" s="98"/>
      <c r="V701" s="98"/>
      <c r="W701" s="98"/>
      <c r="X701" s="98"/>
      <c r="Y701" s="98"/>
      <c r="Z701" s="98"/>
      <c r="AA701" s="98"/>
    </row>
    <row r="702" spans="18:35">
      <c r="R702" s="98"/>
      <c r="S702" s="98"/>
      <c r="T702" s="98"/>
      <c r="U702" s="98"/>
      <c r="V702" s="98"/>
      <c r="W702" s="98"/>
      <c r="X702" s="98"/>
      <c r="Y702" s="98"/>
      <c r="Z702" s="98"/>
      <c r="AA702" s="98"/>
    </row>
    <row r="703" spans="18:35">
      <c r="R703" s="98"/>
      <c r="S703" s="98"/>
      <c r="T703" s="98"/>
      <c r="U703" s="98"/>
      <c r="V703" s="98"/>
      <c r="W703" s="98"/>
      <c r="X703" s="98"/>
      <c r="Y703" s="98"/>
      <c r="Z703" s="98"/>
      <c r="AA703" s="98"/>
    </row>
    <row r="704" spans="18:35">
      <c r="R704" s="98"/>
      <c r="S704" s="98"/>
      <c r="T704" s="98"/>
      <c r="U704" s="98"/>
      <c r="V704" s="98"/>
      <c r="W704" s="98"/>
      <c r="X704" s="98"/>
      <c r="Y704" s="98"/>
      <c r="Z704" s="98"/>
      <c r="AA704" s="98"/>
    </row>
    <row r="705" spans="18:27">
      <c r="R705" s="98"/>
      <c r="S705" s="98"/>
      <c r="T705" s="98"/>
      <c r="U705" s="98"/>
      <c r="V705" s="98"/>
      <c r="W705" s="98"/>
      <c r="X705" s="98"/>
      <c r="Y705" s="98"/>
      <c r="Z705" s="98"/>
      <c r="AA705" s="98"/>
    </row>
    <row r="706" spans="18:27">
      <c r="R706" s="98"/>
      <c r="S706" s="98"/>
      <c r="T706" s="98"/>
      <c r="U706" s="98"/>
      <c r="V706" s="98"/>
      <c r="W706" s="98"/>
      <c r="X706" s="98"/>
      <c r="Y706" s="98"/>
      <c r="Z706" s="98"/>
      <c r="AA706" s="98"/>
    </row>
    <row r="707" spans="18:27">
      <c r="R707" s="98"/>
      <c r="S707" s="98"/>
      <c r="T707" s="98"/>
      <c r="U707" s="98"/>
      <c r="V707" s="98"/>
      <c r="W707" s="98"/>
      <c r="X707" s="98"/>
      <c r="Y707" s="98"/>
      <c r="Z707" s="98"/>
      <c r="AA707" s="98"/>
    </row>
    <row r="708" spans="18:27">
      <c r="R708" s="98"/>
      <c r="S708" s="98"/>
      <c r="T708" s="98"/>
      <c r="U708" s="98"/>
      <c r="V708" s="98"/>
      <c r="W708" s="98"/>
      <c r="X708" s="98"/>
      <c r="Y708" s="98"/>
      <c r="Z708" s="98"/>
      <c r="AA708" s="98"/>
    </row>
    <row r="709" spans="18:27">
      <c r="R709" s="98"/>
      <c r="S709" s="98"/>
      <c r="T709" s="98"/>
      <c r="U709" s="98"/>
      <c r="V709" s="98"/>
      <c r="W709" s="98"/>
      <c r="X709" s="98"/>
      <c r="Y709" s="98"/>
      <c r="Z709" s="98"/>
      <c r="AA709" s="98"/>
    </row>
    <row r="710" spans="18:27">
      <c r="R710" s="98"/>
      <c r="S710" s="98"/>
      <c r="T710" s="98"/>
      <c r="U710" s="98"/>
      <c r="V710" s="98"/>
      <c r="W710" s="98"/>
      <c r="X710" s="98"/>
      <c r="Y710" s="98"/>
      <c r="Z710" s="98"/>
      <c r="AA710" s="98"/>
    </row>
    <row r="711" spans="18:27">
      <c r="R711" s="98"/>
      <c r="S711" s="98"/>
      <c r="T711" s="98"/>
      <c r="U711" s="98"/>
      <c r="V711" s="98"/>
      <c r="W711" s="98"/>
      <c r="X711" s="98"/>
      <c r="Y711" s="98"/>
      <c r="Z711" s="98"/>
      <c r="AA711" s="98"/>
    </row>
    <row r="712" spans="18:27">
      <c r="R712" s="98"/>
      <c r="S712" s="98"/>
      <c r="T712" s="98"/>
      <c r="U712" s="98"/>
      <c r="V712" s="98"/>
      <c r="W712" s="98"/>
      <c r="X712" s="98"/>
      <c r="Y712" s="98"/>
      <c r="Z712" s="98"/>
      <c r="AA712" s="98"/>
    </row>
    <row r="713" spans="18:27">
      <c r="R713" s="98"/>
      <c r="S713" s="98"/>
      <c r="T713" s="98"/>
      <c r="U713" s="98"/>
      <c r="V713" s="98"/>
      <c r="W713" s="98"/>
      <c r="X713" s="98"/>
      <c r="Y713" s="98"/>
      <c r="Z713" s="98"/>
      <c r="AA713" s="98"/>
    </row>
    <row r="714" spans="18:27">
      <c r="R714" s="98"/>
      <c r="S714" s="98"/>
      <c r="T714" s="98"/>
      <c r="U714" s="98"/>
      <c r="V714" s="98"/>
      <c r="W714" s="98"/>
      <c r="X714" s="98"/>
      <c r="Y714" s="98"/>
      <c r="Z714" s="98"/>
      <c r="AA714" s="98"/>
    </row>
    <row r="715" spans="18:27">
      <c r="R715" s="98"/>
      <c r="S715" s="98"/>
      <c r="T715" s="98"/>
      <c r="U715" s="98"/>
      <c r="V715" s="98"/>
      <c r="W715" s="98"/>
      <c r="X715" s="98"/>
      <c r="Y715" s="98"/>
      <c r="Z715" s="98"/>
      <c r="AA715" s="98"/>
    </row>
    <row r="716" spans="18:27">
      <c r="R716" s="98"/>
      <c r="S716" s="98"/>
      <c r="T716" s="98"/>
      <c r="U716" s="98"/>
      <c r="V716" s="98"/>
      <c r="W716" s="98"/>
      <c r="X716" s="98"/>
      <c r="Y716" s="98"/>
      <c r="Z716" s="98"/>
      <c r="AA716" s="98"/>
    </row>
    <row r="717" spans="18:27">
      <c r="R717" s="98"/>
      <c r="S717" s="98"/>
      <c r="T717" s="98"/>
      <c r="U717" s="98"/>
      <c r="V717" s="98"/>
      <c r="W717" s="98"/>
      <c r="X717" s="98"/>
      <c r="Y717" s="98"/>
      <c r="Z717" s="98"/>
      <c r="AA717" s="98"/>
    </row>
    <row r="718" spans="18:27">
      <c r="R718" s="98"/>
      <c r="S718" s="98"/>
      <c r="T718" s="98"/>
      <c r="U718" s="98"/>
      <c r="V718" s="98"/>
      <c r="W718" s="98"/>
      <c r="X718" s="98"/>
      <c r="Y718" s="98"/>
      <c r="Z718" s="98"/>
      <c r="AA718" s="98"/>
    </row>
    <row r="719" spans="18:27">
      <c r="R719" s="98"/>
      <c r="S719" s="98"/>
      <c r="T719" s="98"/>
      <c r="U719" s="98"/>
      <c r="V719" s="98"/>
      <c r="W719" s="98"/>
      <c r="X719" s="98"/>
      <c r="Y719" s="98"/>
      <c r="Z719" s="98"/>
      <c r="AA719" s="98"/>
    </row>
    <row r="720" spans="18:27">
      <c r="R720" s="98"/>
      <c r="S720" s="98"/>
      <c r="T720" s="98"/>
      <c r="U720" s="98"/>
      <c r="V720" s="98"/>
      <c r="W720" s="98"/>
      <c r="X720" s="98"/>
      <c r="Y720" s="98"/>
      <c r="Z720" s="98"/>
      <c r="AA720" s="98"/>
    </row>
    <row r="721" spans="18:27">
      <c r="R721" s="98"/>
      <c r="S721" s="98"/>
      <c r="T721" s="98"/>
      <c r="U721" s="98"/>
      <c r="V721" s="98"/>
      <c r="W721" s="98"/>
      <c r="X721" s="98"/>
      <c r="Y721" s="98"/>
      <c r="Z721" s="98"/>
      <c r="AA721" s="98"/>
    </row>
    <row r="722" spans="18:27">
      <c r="R722" s="98"/>
      <c r="S722" s="98"/>
      <c r="T722" s="98"/>
      <c r="U722" s="98"/>
      <c r="V722" s="98"/>
      <c r="W722" s="98"/>
      <c r="X722" s="98"/>
      <c r="Y722" s="98"/>
      <c r="Z722" s="98"/>
      <c r="AA722" s="98"/>
    </row>
    <row r="723" spans="18:27">
      <c r="R723" s="98"/>
      <c r="S723" s="98"/>
      <c r="T723" s="98"/>
      <c r="U723" s="98"/>
      <c r="V723" s="98"/>
      <c r="W723" s="98"/>
      <c r="X723" s="98"/>
      <c r="Y723" s="98"/>
      <c r="Z723" s="98"/>
      <c r="AA723" s="98"/>
    </row>
    <row r="724" spans="18:27">
      <c r="R724" s="98"/>
      <c r="S724" s="98"/>
      <c r="T724" s="98"/>
      <c r="U724" s="98"/>
      <c r="V724" s="98"/>
      <c r="W724" s="98"/>
      <c r="X724" s="98"/>
      <c r="Y724" s="98"/>
      <c r="Z724" s="98"/>
      <c r="AA724" s="98"/>
    </row>
    <row r="725" spans="18:27">
      <c r="R725" s="98"/>
      <c r="S725" s="98"/>
      <c r="T725" s="98"/>
      <c r="U725" s="98"/>
      <c r="V725" s="98"/>
      <c r="W725" s="98"/>
      <c r="X725" s="98"/>
      <c r="Y725" s="98"/>
      <c r="Z725" s="98"/>
      <c r="AA725" s="98"/>
    </row>
    <row r="726" spans="18:27">
      <c r="R726" s="98"/>
      <c r="S726" s="98"/>
      <c r="T726" s="98"/>
      <c r="U726" s="98"/>
      <c r="V726" s="98"/>
      <c r="W726" s="98"/>
      <c r="X726" s="98"/>
      <c r="Y726" s="98"/>
      <c r="Z726" s="98"/>
      <c r="AA726" s="98"/>
    </row>
    <row r="727" spans="18:27">
      <c r="R727" s="98"/>
      <c r="S727" s="98"/>
      <c r="T727" s="98"/>
      <c r="U727" s="98"/>
      <c r="V727" s="98"/>
      <c r="W727" s="98"/>
      <c r="X727" s="98"/>
      <c r="Y727" s="98"/>
      <c r="Z727" s="98"/>
      <c r="AA727" s="98"/>
    </row>
    <row r="728" spans="18:27">
      <c r="R728" s="98"/>
      <c r="S728" s="98"/>
      <c r="T728" s="98"/>
      <c r="U728" s="98"/>
      <c r="V728" s="98"/>
      <c r="W728" s="98"/>
      <c r="X728" s="98"/>
      <c r="Y728" s="98"/>
      <c r="Z728" s="98"/>
      <c r="AA728" s="98"/>
    </row>
    <row r="729" spans="18:27">
      <c r="R729" s="98"/>
      <c r="S729" s="98"/>
      <c r="T729" s="98"/>
      <c r="U729" s="98"/>
      <c r="V729" s="98"/>
      <c r="W729" s="98"/>
      <c r="X729" s="98"/>
      <c r="Y729" s="98"/>
      <c r="Z729" s="98"/>
      <c r="AA729" s="98"/>
    </row>
    <row r="730" spans="18:27">
      <c r="R730" s="98"/>
      <c r="S730" s="98"/>
      <c r="T730" s="98"/>
      <c r="U730" s="98"/>
      <c r="V730" s="98"/>
      <c r="W730" s="98"/>
      <c r="X730" s="98"/>
      <c r="Y730" s="98"/>
      <c r="Z730" s="98"/>
      <c r="AA730" s="98"/>
    </row>
    <row r="731" spans="18:27">
      <c r="R731" s="98"/>
      <c r="S731" s="98"/>
      <c r="T731" s="98"/>
      <c r="U731" s="98"/>
      <c r="V731" s="98"/>
      <c r="W731" s="98"/>
      <c r="X731" s="98"/>
      <c r="Y731" s="98"/>
      <c r="Z731" s="98"/>
      <c r="AA731" s="98"/>
    </row>
    <row r="732" spans="18:27">
      <c r="R732" s="98"/>
      <c r="S732" s="98"/>
      <c r="T732" s="98"/>
      <c r="U732" s="98"/>
      <c r="V732" s="98"/>
      <c r="W732" s="98"/>
      <c r="X732" s="98"/>
      <c r="Y732" s="98"/>
      <c r="Z732" s="98"/>
      <c r="AA732" s="98"/>
    </row>
    <row r="733" spans="18:27">
      <c r="R733" s="98"/>
      <c r="S733" s="98"/>
      <c r="T733" s="98"/>
      <c r="U733" s="98"/>
      <c r="V733" s="98"/>
      <c r="W733" s="98"/>
      <c r="X733" s="98"/>
      <c r="Y733" s="98"/>
      <c r="Z733" s="98"/>
      <c r="AA733" s="98"/>
    </row>
    <row r="734" spans="18:27">
      <c r="R734" s="98"/>
      <c r="S734" s="98"/>
      <c r="T734" s="98"/>
      <c r="U734" s="98"/>
      <c r="V734" s="98"/>
      <c r="W734" s="98"/>
      <c r="X734" s="98"/>
      <c r="Y734" s="98"/>
      <c r="Z734" s="98"/>
      <c r="AA734" s="98"/>
    </row>
    <row r="735" spans="18:27">
      <c r="R735" s="98"/>
      <c r="S735" s="98"/>
      <c r="T735" s="98"/>
      <c r="U735" s="98"/>
      <c r="V735" s="98"/>
      <c r="W735" s="98"/>
      <c r="X735" s="98"/>
      <c r="Y735" s="98"/>
      <c r="Z735" s="98"/>
      <c r="AA735" s="98"/>
    </row>
    <row r="736" spans="18:27">
      <c r="R736" s="98"/>
      <c r="S736" s="98"/>
      <c r="T736" s="98"/>
      <c r="U736" s="98"/>
      <c r="V736" s="98"/>
      <c r="W736" s="98"/>
      <c r="X736" s="98"/>
      <c r="Y736" s="98"/>
      <c r="Z736" s="98"/>
      <c r="AA736" s="98"/>
    </row>
    <row r="737" spans="18:27">
      <c r="R737" s="98"/>
      <c r="S737" s="98"/>
      <c r="T737" s="98"/>
      <c r="U737" s="98"/>
      <c r="V737" s="98"/>
      <c r="W737" s="98"/>
      <c r="X737" s="98"/>
      <c r="Y737" s="98"/>
      <c r="Z737" s="98"/>
      <c r="AA737" s="98"/>
    </row>
    <row r="738" spans="18:27">
      <c r="R738" s="98"/>
      <c r="S738" s="98"/>
      <c r="T738" s="98"/>
      <c r="U738" s="98"/>
      <c r="V738" s="98"/>
      <c r="W738" s="98"/>
      <c r="X738" s="98"/>
      <c r="Y738" s="98"/>
      <c r="Z738" s="98"/>
      <c r="AA738" s="98"/>
    </row>
    <row r="739" spans="18:27">
      <c r="R739" s="98"/>
      <c r="S739" s="98"/>
      <c r="T739" s="98"/>
      <c r="U739" s="98"/>
      <c r="V739" s="98"/>
      <c r="W739" s="98"/>
      <c r="X739" s="98"/>
      <c r="Y739" s="98"/>
      <c r="Z739" s="98"/>
      <c r="AA739" s="98"/>
    </row>
    <row r="740" spans="18:27">
      <c r="R740" s="98"/>
      <c r="S740" s="98"/>
      <c r="T740" s="98"/>
      <c r="U740" s="98"/>
      <c r="V740" s="98"/>
      <c r="W740" s="98"/>
      <c r="X740" s="98"/>
      <c r="Y740" s="98"/>
      <c r="Z740" s="98"/>
      <c r="AA740" s="98"/>
    </row>
    <row r="741" spans="18:27">
      <c r="R741" s="98"/>
      <c r="S741" s="98"/>
      <c r="T741" s="98"/>
      <c r="U741" s="98"/>
      <c r="V741" s="98"/>
      <c r="W741" s="98"/>
      <c r="X741" s="98"/>
      <c r="Y741" s="98"/>
      <c r="Z741" s="98"/>
      <c r="AA741" s="98"/>
    </row>
    <row r="742" spans="18:27">
      <c r="R742" s="98"/>
      <c r="S742" s="98"/>
      <c r="T742" s="98"/>
      <c r="U742" s="98"/>
      <c r="V742" s="98"/>
      <c r="W742" s="98"/>
      <c r="X742" s="98"/>
      <c r="Y742" s="98"/>
      <c r="Z742" s="98"/>
      <c r="AA742" s="98"/>
    </row>
    <row r="743" spans="18:27">
      <c r="R743" s="98"/>
      <c r="S743" s="98"/>
      <c r="T743" s="98"/>
      <c r="U743" s="98"/>
      <c r="V743" s="98"/>
      <c r="W743" s="98"/>
      <c r="X743" s="98"/>
      <c r="Y743" s="98"/>
      <c r="Z743" s="98"/>
      <c r="AA743" s="98"/>
    </row>
    <row r="744" spans="18:27">
      <c r="R744" s="98"/>
      <c r="S744" s="98"/>
      <c r="T744" s="98"/>
      <c r="U744" s="98"/>
      <c r="V744" s="98"/>
      <c r="W744" s="98"/>
      <c r="X744" s="98"/>
      <c r="Y744" s="98"/>
      <c r="Z744" s="98"/>
      <c r="AA744" s="98"/>
    </row>
    <row r="745" spans="18:27">
      <c r="R745" s="98"/>
      <c r="S745" s="98"/>
      <c r="T745" s="98"/>
      <c r="U745" s="98"/>
      <c r="V745" s="98"/>
      <c r="W745" s="98"/>
      <c r="X745" s="98"/>
      <c r="Y745" s="98"/>
      <c r="Z745" s="98"/>
      <c r="AA745" s="98"/>
    </row>
    <row r="746" spans="18:27">
      <c r="R746" s="98"/>
      <c r="S746" s="98"/>
      <c r="T746" s="98"/>
      <c r="U746" s="98"/>
      <c r="V746" s="98"/>
      <c r="W746" s="98"/>
      <c r="X746" s="98"/>
      <c r="Y746" s="98"/>
      <c r="Z746" s="98"/>
      <c r="AA746" s="98"/>
    </row>
    <row r="747" spans="18:27">
      <c r="R747" s="98"/>
      <c r="S747" s="98"/>
      <c r="T747" s="98"/>
      <c r="U747" s="98"/>
      <c r="V747" s="98"/>
      <c r="W747" s="98"/>
      <c r="X747" s="98"/>
      <c r="Y747" s="98"/>
      <c r="Z747" s="98"/>
      <c r="AA747" s="98"/>
    </row>
    <row r="748" spans="18:27">
      <c r="R748" s="98"/>
      <c r="S748" s="98"/>
      <c r="T748" s="98"/>
      <c r="U748" s="98"/>
      <c r="V748" s="98"/>
      <c r="W748" s="98"/>
      <c r="X748" s="98"/>
      <c r="Y748" s="98"/>
      <c r="Z748" s="98"/>
      <c r="AA748" s="98"/>
    </row>
    <row r="749" spans="18:27">
      <c r="R749" s="98"/>
      <c r="S749" s="98"/>
      <c r="T749" s="98"/>
      <c r="U749" s="98"/>
      <c r="V749" s="98"/>
      <c r="W749" s="98"/>
      <c r="X749" s="98"/>
      <c r="Y749" s="98"/>
      <c r="Z749" s="98"/>
      <c r="AA749" s="98"/>
    </row>
    <row r="750" spans="18:27">
      <c r="R750" s="98"/>
      <c r="S750" s="98"/>
      <c r="T750" s="98"/>
      <c r="U750" s="98"/>
      <c r="V750" s="98"/>
      <c r="W750" s="98"/>
      <c r="X750" s="98"/>
      <c r="Y750" s="98"/>
      <c r="Z750" s="98"/>
      <c r="AA750" s="98"/>
    </row>
    <row r="751" spans="18:27">
      <c r="R751" s="98"/>
      <c r="S751" s="98"/>
      <c r="T751" s="98"/>
      <c r="U751" s="98"/>
      <c r="V751" s="98"/>
      <c r="W751" s="98"/>
      <c r="X751" s="98"/>
      <c r="Y751" s="98"/>
      <c r="Z751" s="98"/>
      <c r="AA751" s="98"/>
    </row>
    <row r="752" spans="18:27">
      <c r="R752" s="98"/>
      <c r="S752" s="98"/>
      <c r="T752" s="98"/>
      <c r="U752" s="98"/>
      <c r="V752" s="98"/>
      <c r="W752" s="98"/>
      <c r="X752" s="98"/>
      <c r="Y752" s="98"/>
      <c r="Z752" s="98"/>
      <c r="AA752" s="98"/>
    </row>
    <row r="753" spans="18:27">
      <c r="R753" s="98"/>
      <c r="S753" s="98"/>
      <c r="T753" s="98"/>
      <c r="U753" s="98"/>
      <c r="V753" s="98"/>
      <c r="W753" s="98"/>
      <c r="X753" s="98"/>
      <c r="Y753" s="98"/>
      <c r="Z753" s="98"/>
      <c r="AA753" s="98"/>
    </row>
    <row r="754" spans="18:27">
      <c r="R754" s="98"/>
      <c r="S754" s="98"/>
      <c r="T754" s="98"/>
      <c r="U754" s="98"/>
      <c r="V754" s="98"/>
      <c r="W754" s="98"/>
      <c r="X754" s="98"/>
      <c r="Y754" s="98"/>
      <c r="Z754" s="98"/>
      <c r="AA754" s="98"/>
    </row>
    <row r="755" spans="18:27">
      <c r="R755" s="98"/>
      <c r="S755" s="98"/>
      <c r="T755" s="98"/>
      <c r="U755" s="98"/>
      <c r="V755" s="98"/>
      <c r="W755" s="98"/>
      <c r="X755" s="98"/>
      <c r="Y755" s="98"/>
      <c r="Z755" s="98"/>
      <c r="AA755" s="98"/>
    </row>
    <row r="756" spans="18:27">
      <c r="R756" s="98"/>
      <c r="S756" s="98"/>
      <c r="T756" s="98"/>
      <c r="U756" s="98"/>
      <c r="V756" s="98"/>
      <c r="W756" s="98"/>
      <c r="X756" s="98"/>
      <c r="Y756" s="98"/>
      <c r="Z756" s="98"/>
      <c r="AA756" s="98"/>
    </row>
    <row r="757" spans="18:27">
      <c r="R757" s="98"/>
      <c r="S757" s="98"/>
      <c r="T757" s="98"/>
      <c r="U757" s="98"/>
      <c r="V757" s="98"/>
      <c r="W757" s="98"/>
      <c r="X757" s="98"/>
      <c r="Y757" s="98"/>
      <c r="Z757" s="98"/>
      <c r="AA757" s="98"/>
    </row>
    <row r="758" spans="18:27">
      <c r="R758" s="98"/>
      <c r="S758" s="98"/>
      <c r="T758" s="98"/>
      <c r="U758" s="98"/>
      <c r="V758" s="98"/>
      <c r="W758" s="98"/>
      <c r="X758" s="98"/>
      <c r="Y758" s="98"/>
      <c r="Z758" s="98"/>
      <c r="AA758" s="98"/>
    </row>
    <row r="759" spans="18:27">
      <c r="R759" s="98"/>
      <c r="S759" s="98"/>
      <c r="T759" s="98"/>
      <c r="U759" s="98"/>
      <c r="V759" s="98"/>
      <c r="W759" s="98"/>
      <c r="X759" s="98"/>
      <c r="Y759" s="98"/>
      <c r="Z759" s="98"/>
      <c r="AA759" s="98"/>
    </row>
    <row r="760" spans="18:27">
      <c r="R760" s="98"/>
      <c r="S760" s="98"/>
      <c r="T760" s="98"/>
      <c r="U760" s="98"/>
      <c r="V760" s="98"/>
      <c r="W760" s="98"/>
      <c r="X760" s="98"/>
      <c r="Y760" s="98"/>
      <c r="Z760" s="98"/>
      <c r="AA760" s="98"/>
    </row>
    <row r="761" spans="18:27">
      <c r="R761" s="98"/>
      <c r="S761" s="98"/>
      <c r="T761" s="98"/>
      <c r="U761" s="98"/>
      <c r="V761" s="98"/>
      <c r="W761" s="98"/>
      <c r="X761" s="98"/>
      <c r="Y761" s="98"/>
      <c r="Z761" s="98"/>
      <c r="AA761" s="98"/>
    </row>
    <row r="762" spans="18:27">
      <c r="R762" s="98"/>
      <c r="S762" s="98"/>
      <c r="T762" s="98"/>
      <c r="U762" s="98"/>
      <c r="V762" s="98"/>
      <c r="W762" s="98"/>
      <c r="X762" s="98"/>
      <c r="Y762" s="98"/>
      <c r="Z762" s="98"/>
      <c r="AA762" s="98"/>
    </row>
    <row r="763" spans="18:27">
      <c r="R763" s="98"/>
      <c r="S763" s="98"/>
      <c r="T763" s="98"/>
      <c r="U763" s="98"/>
      <c r="V763" s="98"/>
      <c r="W763" s="98"/>
      <c r="X763" s="98"/>
      <c r="Y763" s="98"/>
      <c r="Z763" s="98"/>
      <c r="AA763" s="98"/>
    </row>
    <row r="764" spans="18:27">
      <c r="R764" s="98"/>
      <c r="S764" s="98"/>
      <c r="T764" s="98"/>
      <c r="U764" s="98"/>
      <c r="V764" s="98"/>
      <c r="W764" s="98"/>
      <c r="X764" s="98"/>
      <c r="Y764" s="98"/>
      <c r="Z764" s="98"/>
      <c r="AA764" s="98"/>
    </row>
    <row r="765" spans="18:27">
      <c r="R765" s="98"/>
      <c r="S765" s="98"/>
      <c r="T765" s="98"/>
      <c r="U765" s="98"/>
      <c r="V765" s="98"/>
      <c r="W765" s="98"/>
      <c r="X765" s="98"/>
      <c r="Y765" s="98"/>
      <c r="Z765" s="98"/>
      <c r="AA765" s="98"/>
    </row>
    <row r="766" spans="18:27">
      <c r="R766" s="98"/>
      <c r="S766" s="98"/>
      <c r="T766" s="98"/>
      <c r="U766" s="98"/>
      <c r="V766" s="98"/>
      <c r="W766" s="98"/>
      <c r="X766" s="98"/>
      <c r="Y766" s="98"/>
      <c r="Z766" s="98"/>
      <c r="AA766" s="98"/>
    </row>
    <row r="767" spans="18:27">
      <c r="R767" s="98"/>
      <c r="S767" s="98"/>
      <c r="T767" s="98"/>
      <c r="U767" s="98"/>
      <c r="V767" s="98"/>
      <c r="W767" s="98"/>
      <c r="X767" s="98"/>
      <c r="Y767" s="98"/>
      <c r="Z767" s="98"/>
      <c r="AA767" s="98"/>
    </row>
    <row r="768" spans="18:27">
      <c r="R768" s="98"/>
      <c r="S768" s="98"/>
      <c r="T768" s="98"/>
      <c r="U768" s="98"/>
      <c r="V768" s="98"/>
      <c r="W768" s="98"/>
      <c r="X768" s="98"/>
      <c r="Y768" s="98"/>
      <c r="Z768" s="98"/>
      <c r="AA768" s="98"/>
    </row>
    <row r="769" spans="18:27">
      <c r="R769" s="98"/>
      <c r="S769" s="98"/>
      <c r="T769" s="98"/>
      <c r="U769" s="98"/>
      <c r="V769" s="98"/>
      <c r="W769" s="98"/>
      <c r="X769" s="98"/>
      <c r="Y769" s="98"/>
      <c r="Z769" s="98"/>
      <c r="AA769" s="98"/>
    </row>
    <row r="770" spans="18:27">
      <c r="R770" s="98"/>
      <c r="S770" s="98"/>
      <c r="T770" s="98"/>
      <c r="U770" s="98"/>
      <c r="V770" s="98"/>
      <c r="W770" s="98"/>
      <c r="X770" s="98"/>
      <c r="Y770" s="98"/>
      <c r="Z770" s="98"/>
      <c r="AA770" s="98"/>
    </row>
  </sheetData>
  <mergeCells count="1">
    <mergeCell ref="A1:F6"/>
  </mergeCells>
  <dataValidations count="2">
    <dataValidation type="list" allowBlank="1" showInputMessage="1" showErrorMessage="1" sqref="A10:A250">
      <formula1>חודשים</formula1>
    </dataValidation>
    <dataValidation type="list" allowBlank="1" showInputMessage="1" showErrorMessage="1" sqref="C10:C250">
      <formula1>קטגוריות</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AD141"/>
  <sheetViews>
    <sheetView rightToLeft="1" zoomScaleNormal="100" workbookViewId="0">
      <selection activeCell="A4" sqref="A4:O4"/>
    </sheetView>
  </sheetViews>
  <sheetFormatPr defaultColWidth="8.8984375" defaultRowHeight="13.8"/>
  <cols>
    <col min="1" max="1" width="16.09765625" bestFit="1" customWidth="1"/>
    <col min="2" max="2" width="10.8984375" customWidth="1"/>
    <col min="10" max="11" width="9.8984375" bestFit="1" customWidth="1"/>
    <col min="12" max="12" width="9.5" bestFit="1" customWidth="1"/>
    <col min="14" max="15" width="14.5" bestFit="1" customWidth="1"/>
    <col min="16" max="16" width="13.5" bestFit="1" customWidth="1"/>
    <col min="17" max="17" width="18.09765625" bestFit="1" customWidth="1"/>
    <col min="18" max="18" width="13.59765625" customWidth="1"/>
    <col min="19" max="19" width="15.5" customWidth="1"/>
  </cols>
  <sheetData>
    <row r="1" spans="1:29" ht="14.4" customHeight="1">
      <c r="A1" s="175" t="s">
        <v>261</v>
      </c>
      <c r="B1" s="175"/>
      <c r="C1" s="175"/>
      <c r="D1" s="175"/>
      <c r="E1" s="175"/>
      <c r="F1" s="175"/>
      <c r="G1" s="175"/>
      <c r="H1" s="175"/>
      <c r="I1" s="175"/>
      <c r="J1" s="175"/>
      <c r="K1" s="175"/>
      <c r="L1" s="175"/>
      <c r="M1" s="175"/>
      <c r="N1" s="175"/>
      <c r="P1" s="41"/>
      <c r="Q1" s="41"/>
      <c r="R1" s="41"/>
      <c r="S1" s="41"/>
      <c r="T1" s="41"/>
      <c r="U1" s="41"/>
      <c r="V1" s="41"/>
      <c r="W1" s="41"/>
      <c r="X1" s="41"/>
      <c r="Y1" s="41"/>
      <c r="Z1" s="41"/>
      <c r="AA1" s="41"/>
      <c r="AB1" s="41"/>
      <c r="AC1" s="41"/>
    </row>
    <row r="2" spans="1:29" ht="252" customHeight="1">
      <c r="A2" s="175"/>
      <c r="B2" s="175"/>
      <c r="C2" s="175"/>
      <c r="D2" s="175"/>
      <c r="E2" s="175"/>
      <c r="F2" s="175"/>
      <c r="G2" s="175"/>
      <c r="H2" s="175"/>
      <c r="I2" s="175"/>
      <c r="J2" s="175"/>
      <c r="K2" s="175"/>
      <c r="L2" s="175"/>
      <c r="M2" s="175"/>
      <c r="N2" s="175"/>
      <c r="O2" s="41"/>
      <c r="P2" s="41"/>
      <c r="Q2" s="41"/>
      <c r="R2" s="41"/>
      <c r="S2" s="41"/>
      <c r="T2" s="41"/>
      <c r="U2" s="41"/>
      <c r="V2" s="41"/>
      <c r="W2" s="41"/>
      <c r="X2" s="41"/>
      <c r="Y2" s="41"/>
      <c r="Z2" s="41"/>
      <c r="AA2" s="41"/>
      <c r="AB2" s="41"/>
      <c r="AC2" s="41"/>
    </row>
    <row r="3" spans="1:29" ht="21">
      <c r="A3" s="15" t="s">
        <v>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61.5" customHeight="1" thickBot="1">
      <c r="A4" s="177" t="s">
        <v>214</v>
      </c>
      <c r="B4" s="178"/>
      <c r="C4" s="178"/>
      <c r="D4" s="178"/>
      <c r="E4" s="178"/>
      <c r="F4" s="178"/>
      <c r="G4" s="178"/>
      <c r="H4" s="178"/>
      <c r="I4" s="178"/>
      <c r="J4" s="178"/>
      <c r="K4" s="178"/>
      <c r="L4" s="178"/>
      <c r="M4" s="178"/>
      <c r="N4" s="178"/>
      <c r="O4" s="178"/>
      <c r="P4" s="41"/>
      <c r="Q4" s="41"/>
      <c r="R4" s="41"/>
      <c r="S4" s="41"/>
      <c r="T4" s="41"/>
      <c r="U4" s="41"/>
      <c r="V4" s="41"/>
      <c r="W4" s="41"/>
      <c r="X4" s="41"/>
      <c r="Y4" s="41"/>
      <c r="Z4" s="41"/>
      <c r="AA4" s="41"/>
      <c r="AB4" s="41"/>
      <c r="AC4" s="41"/>
    </row>
    <row r="5" spans="1:29" ht="21" thickBot="1">
      <c r="A5" s="14" t="s">
        <v>148</v>
      </c>
      <c r="B5" s="19" t="s">
        <v>200</v>
      </c>
      <c r="C5" s="19" t="s">
        <v>201</v>
      </c>
      <c r="D5" s="19" t="s">
        <v>202</v>
      </c>
      <c r="E5" s="19" t="s">
        <v>203</v>
      </c>
      <c r="F5" s="19" t="s">
        <v>204</v>
      </c>
      <c r="G5" s="19" t="s">
        <v>205</v>
      </c>
      <c r="H5" s="19" t="s">
        <v>206</v>
      </c>
      <c r="I5" s="19" t="s">
        <v>207</v>
      </c>
      <c r="J5" s="19" t="s">
        <v>208</v>
      </c>
      <c r="K5" s="19" t="s">
        <v>209</v>
      </c>
      <c r="L5" s="19" t="s">
        <v>210</v>
      </c>
      <c r="M5" s="19" t="s">
        <v>211</v>
      </c>
      <c r="N5" s="20" t="s">
        <v>194</v>
      </c>
      <c r="O5" s="20" t="s">
        <v>195</v>
      </c>
      <c r="P5" s="41"/>
      <c r="Q5" s="32" t="s">
        <v>200</v>
      </c>
      <c r="R5" s="41"/>
      <c r="S5" s="41"/>
      <c r="T5" s="41"/>
      <c r="U5" s="41"/>
      <c r="V5" s="41"/>
      <c r="W5" s="41"/>
      <c r="X5" s="41"/>
      <c r="Y5" s="41"/>
      <c r="Z5" s="41"/>
      <c r="AA5" s="41"/>
      <c r="AB5" s="41"/>
      <c r="AC5" s="41"/>
    </row>
    <row r="6" spans="1:29" ht="15">
      <c r="A6" s="9" t="s">
        <v>3</v>
      </c>
      <c r="B6" s="9"/>
      <c r="C6" s="9"/>
      <c r="D6" s="9"/>
      <c r="E6" s="9"/>
      <c r="F6" s="9"/>
      <c r="G6" s="9"/>
      <c r="H6" s="9"/>
      <c r="I6" s="9"/>
      <c r="J6" s="9"/>
      <c r="K6" s="9"/>
      <c r="L6" s="9"/>
      <c r="M6" s="9"/>
      <c r="N6" s="139">
        <f>VLOOKUP('ניהול תקציב'!A6,'בניית תקציב'!B7:E17,3,FALSE)</f>
        <v>0</v>
      </c>
      <c r="O6" s="139">
        <f>VLOOKUP(A6,'בניית תקציב'!B7:E17,4,FALSE)</f>
        <v>0</v>
      </c>
      <c r="P6" s="41"/>
      <c r="Q6" s="29" t="s">
        <v>129</v>
      </c>
      <c r="R6" s="30" t="s">
        <v>2</v>
      </c>
      <c r="S6" s="31" t="s">
        <v>150</v>
      </c>
      <c r="T6" s="41"/>
      <c r="U6" s="41"/>
      <c r="V6" s="41"/>
      <c r="W6" s="41"/>
      <c r="X6" s="41"/>
      <c r="Y6" s="41"/>
      <c r="Z6" s="41"/>
      <c r="AA6" s="41"/>
      <c r="AB6" s="41"/>
      <c r="AC6" s="41"/>
    </row>
    <row r="7" spans="1:29">
      <c r="A7" s="9" t="s">
        <v>4</v>
      </c>
      <c r="B7" s="9"/>
      <c r="C7" s="9"/>
      <c r="D7" s="9"/>
      <c r="E7" s="9"/>
      <c r="F7" s="9"/>
      <c r="G7" s="9"/>
      <c r="H7" s="9"/>
      <c r="I7" s="9"/>
      <c r="J7" s="9"/>
      <c r="K7" s="9"/>
      <c r="L7" s="9"/>
      <c r="M7" s="9"/>
      <c r="N7" s="139">
        <f>VLOOKUP('ניהול תקציב'!A7,'בניית תקציב'!B8:E18,3,FALSE)</f>
        <v>0</v>
      </c>
      <c r="O7" s="139">
        <f>VLOOKUP(A7,'בניית תקציב'!B8:E18,4,FALSE)</f>
        <v>0</v>
      </c>
      <c r="P7" s="41"/>
      <c r="Q7" s="140" t="s">
        <v>0</v>
      </c>
      <c r="R7" s="141">
        <f>N17</f>
        <v>0</v>
      </c>
      <c r="S7" s="142">
        <f>SUMIF(B5:M5,Q5,B17:M17)</f>
        <v>0</v>
      </c>
      <c r="T7" s="41"/>
      <c r="U7" s="41"/>
      <c r="V7" s="41"/>
      <c r="W7" s="41"/>
      <c r="X7" s="41"/>
      <c r="Y7" s="41"/>
      <c r="Z7" s="41"/>
      <c r="AA7" s="41"/>
      <c r="AB7" s="41"/>
      <c r="AC7" s="41"/>
    </row>
    <row r="8" spans="1:29">
      <c r="A8" s="9" t="s">
        <v>188</v>
      </c>
      <c r="B8" s="9"/>
      <c r="C8" s="9"/>
      <c r="D8" s="9"/>
      <c r="E8" s="9"/>
      <c r="F8" s="9"/>
      <c r="G8" s="9"/>
      <c r="H8" s="9"/>
      <c r="I8" s="9"/>
      <c r="J8" s="9"/>
      <c r="K8" s="9"/>
      <c r="L8" s="9"/>
      <c r="M8" s="9"/>
      <c r="N8" s="139">
        <f>VLOOKUP('ניהול תקציב'!A8,'בניית תקציב'!B9:E19,3,FALSE)</f>
        <v>0</v>
      </c>
      <c r="O8" s="139">
        <f>VLOOKUP(A8,'בניית תקציב'!B9:E19,4,FALSE)</f>
        <v>0</v>
      </c>
      <c r="P8" s="41"/>
      <c r="Q8" s="140" t="s">
        <v>13</v>
      </c>
      <c r="R8" s="141">
        <f>N58</f>
        <v>0</v>
      </c>
      <c r="S8" s="142">
        <f>SUMIF(B22:M22,Q5,B58:M58)</f>
        <v>0</v>
      </c>
      <c r="T8" s="41"/>
      <c r="U8" s="41"/>
      <c r="V8" s="41"/>
      <c r="W8" s="41"/>
      <c r="X8" s="41"/>
      <c r="Y8" s="41"/>
      <c r="Z8" s="41"/>
      <c r="AA8" s="41"/>
      <c r="AB8" s="41"/>
      <c r="AC8" s="41"/>
    </row>
    <row r="9" spans="1:29" ht="14.4" thickBot="1">
      <c r="A9" s="9" t="s">
        <v>5</v>
      </c>
      <c r="B9" s="9"/>
      <c r="C9" s="9"/>
      <c r="D9" s="9"/>
      <c r="E9" s="9"/>
      <c r="F9" s="9"/>
      <c r="G9" s="9"/>
      <c r="H9" s="9"/>
      <c r="I9" s="9"/>
      <c r="J9" s="9"/>
      <c r="K9" s="9"/>
      <c r="L9" s="9"/>
      <c r="M9" s="9"/>
      <c r="N9" s="139">
        <f>VLOOKUP('ניהול תקציב'!A9,'בניית תקציב'!B10:E20,3,FALSE)</f>
        <v>0</v>
      </c>
      <c r="O9" s="139">
        <f>VLOOKUP(A9,'בניית תקציב'!B10:E20,4,FALSE)</f>
        <v>0</v>
      </c>
      <c r="P9" s="41"/>
      <c r="Q9" s="143" t="s">
        <v>213</v>
      </c>
      <c r="R9" s="144">
        <f>R7-R8</f>
        <v>0</v>
      </c>
      <c r="S9" s="145">
        <f>S7-S8</f>
        <v>0</v>
      </c>
      <c r="T9" s="41"/>
      <c r="U9" s="41"/>
      <c r="V9" s="41"/>
      <c r="W9" s="41"/>
      <c r="X9" s="41"/>
      <c r="Y9" s="41"/>
      <c r="Z9" s="41"/>
      <c r="AA9" s="41"/>
      <c r="AB9" s="41"/>
      <c r="AC9" s="41"/>
    </row>
    <row r="10" spans="1:29">
      <c r="A10" s="9" t="s">
        <v>6</v>
      </c>
      <c r="B10" s="9"/>
      <c r="C10" s="9"/>
      <c r="D10" s="9"/>
      <c r="E10" s="9"/>
      <c r="F10" s="9"/>
      <c r="G10" s="9"/>
      <c r="H10" s="9"/>
      <c r="I10" s="9"/>
      <c r="J10" s="9"/>
      <c r="K10" s="9"/>
      <c r="L10" s="9"/>
      <c r="M10" s="9"/>
      <c r="N10" s="139">
        <f>VLOOKUP('ניהול תקציב'!A10,'בניית תקציב'!B11:E21,3,FALSE)</f>
        <v>0</v>
      </c>
      <c r="O10" s="139">
        <f>VLOOKUP(A10,'בניית תקציב'!B11:E21,4,FALSE)</f>
        <v>0</v>
      </c>
      <c r="P10" s="41"/>
      <c r="Q10" s="41"/>
      <c r="R10" s="41"/>
      <c r="S10" s="41"/>
      <c r="T10" s="41"/>
      <c r="U10" s="41"/>
      <c r="V10" s="41"/>
      <c r="W10" s="41"/>
      <c r="X10" s="41"/>
      <c r="Y10" s="41"/>
      <c r="Z10" s="41"/>
      <c r="AA10" s="41"/>
      <c r="AB10" s="41"/>
      <c r="AC10" s="41"/>
    </row>
    <row r="11" spans="1:29">
      <c r="A11" s="9" t="s">
        <v>7</v>
      </c>
      <c r="B11" s="9"/>
      <c r="C11" s="9"/>
      <c r="D11" s="9"/>
      <c r="E11" s="9"/>
      <c r="F11" s="9"/>
      <c r="G11" s="9"/>
      <c r="H11" s="9"/>
      <c r="I11" s="9"/>
      <c r="J11" s="9"/>
      <c r="K11" s="9"/>
      <c r="L11" s="9"/>
      <c r="M11" s="9"/>
      <c r="N11" s="139">
        <f>VLOOKUP('ניהול תקציב'!A11,'בניית תקציב'!B12:E22,3,FALSE)</f>
        <v>0</v>
      </c>
      <c r="O11" s="139">
        <f>VLOOKUP(A11,'בניית תקציב'!B12:E22,4,FALSE)</f>
        <v>0</v>
      </c>
      <c r="P11" s="41"/>
      <c r="Q11" s="41"/>
      <c r="R11" s="41"/>
      <c r="S11" s="41"/>
      <c r="T11" s="41"/>
      <c r="U11" s="41"/>
      <c r="V11" s="41"/>
      <c r="W11" s="41"/>
      <c r="X11" s="41"/>
      <c r="Y11" s="41"/>
      <c r="Z11" s="41"/>
      <c r="AA11" s="41"/>
      <c r="AB11" s="41"/>
      <c r="AC11" s="41"/>
    </row>
    <row r="12" spans="1:29" ht="14.4" thickBot="1">
      <c r="A12" s="9" t="s">
        <v>8</v>
      </c>
      <c r="B12" s="9"/>
      <c r="C12" s="9"/>
      <c r="D12" s="9"/>
      <c r="E12" s="9"/>
      <c r="F12" s="9"/>
      <c r="G12" s="9"/>
      <c r="H12" s="9"/>
      <c r="I12" s="9"/>
      <c r="J12" s="9"/>
      <c r="K12" s="9"/>
      <c r="L12" s="9"/>
      <c r="M12" s="9"/>
      <c r="N12" s="139">
        <f>VLOOKUP('ניהול תקציב'!A12,'בניית תקציב'!B13:E23,3,FALSE)</f>
        <v>0</v>
      </c>
      <c r="O12" s="139">
        <f>VLOOKUP(A12,'בניית תקציב'!B13:E23,4,FALSE)</f>
        <v>0</v>
      </c>
      <c r="P12" s="41"/>
      <c r="Q12" s="41"/>
      <c r="R12" s="41"/>
      <c r="S12" s="41"/>
      <c r="T12" s="41"/>
      <c r="U12" s="41"/>
      <c r="V12" s="41"/>
      <c r="W12" s="41"/>
      <c r="X12" s="41"/>
      <c r="Y12" s="41"/>
      <c r="Z12" s="41"/>
      <c r="AA12" s="41"/>
      <c r="AB12" s="41"/>
      <c r="AC12" s="41"/>
    </row>
    <row r="13" spans="1:29" ht="18" thickBot="1">
      <c r="A13" s="9" t="s">
        <v>9</v>
      </c>
      <c r="B13" s="9"/>
      <c r="C13" s="9"/>
      <c r="D13" s="9"/>
      <c r="E13" s="9"/>
      <c r="F13" s="9"/>
      <c r="G13" s="9"/>
      <c r="H13" s="9"/>
      <c r="I13" s="9"/>
      <c r="J13" s="9"/>
      <c r="K13" s="9"/>
      <c r="L13" s="9"/>
      <c r="M13" s="9"/>
      <c r="N13" s="139">
        <f>VLOOKUP('ניהול תקציב'!A13,'בניית תקציב'!B14:E24,3,FALSE)</f>
        <v>0</v>
      </c>
      <c r="O13" s="139">
        <f>VLOOKUP(A13,'בניית תקציב'!B14:E24,4,FALSE)</f>
        <v>0</v>
      </c>
      <c r="P13" s="41"/>
      <c r="Q13" s="33" t="str">
        <f>Q5</f>
        <v>ינואר</v>
      </c>
      <c r="S13" s="41"/>
      <c r="T13" s="41"/>
      <c r="U13" s="41"/>
      <c r="V13" s="41"/>
      <c r="W13" s="41"/>
      <c r="X13" s="41"/>
      <c r="Y13" s="41"/>
      <c r="Z13" s="41"/>
      <c r="AA13" s="41"/>
      <c r="AB13" s="41"/>
      <c r="AC13" s="41"/>
    </row>
    <row r="14" spans="1:29" ht="15.6" thickBot="1">
      <c r="A14" s="9" t="s">
        <v>10</v>
      </c>
      <c r="B14" s="9"/>
      <c r="C14" s="9"/>
      <c r="D14" s="9"/>
      <c r="E14" s="9"/>
      <c r="F14" s="9"/>
      <c r="G14" s="9"/>
      <c r="H14" s="9"/>
      <c r="I14" s="9"/>
      <c r="J14" s="9"/>
      <c r="K14" s="9"/>
      <c r="L14" s="9"/>
      <c r="M14" s="9"/>
      <c r="N14" s="139">
        <f>VLOOKUP('ניהול תקציב'!A14,'בניית תקציב'!B15:E25,3,FALSE)</f>
        <v>0</v>
      </c>
      <c r="O14" s="139">
        <f>VLOOKUP(A14,'בניית תקציב'!B15:E25,4,FALSE)</f>
        <v>0</v>
      </c>
      <c r="P14" s="41"/>
      <c r="Q14" s="179" t="s">
        <v>153</v>
      </c>
      <c r="R14" s="180"/>
      <c r="S14" s="41"/>
      <c r="T14" s="41"/>
      <c r="U14" s="41"/>
      <c r="V14" s="41"/>
      <c r="W14" s="41"/>
      <c r="X14" s="41"/>
      <c r="Y14" s="41"/>
      <c r="Z14" s="41"/>
      <c r="AA14" s="41"/>
      <c r="AB14" s="41"/>
      <c r="AC14" s="41"/>
    </row>
    <row r="15" spans="1:29">
      <c r="A15" s="9" t="s">
        <v>11</v>
      </c>
      <c r="B15" s="9"/>
      <c r="C15" s="9"/>
      <c r="D15" s="9"/>
      <c r="E15" s="9"/>
      <c r="F15" s="9"/>
      <c r="G15" s="9"/>
      <c r="H15" s="9"/>
      <c r="I15" s="9"/>
      <c r="J15" s="9"/>
      <c r="K15" s="9"/>
      <c r="L15" s="9"/>
      <c r="M15" s="9"/>
      <c r="N15" s="139">
        <f>VLOOKUP('ניהול תקציב'!A15,'בניית תקציב'!B16:E26,3,FALSE)</f>
        <v>0</v>
      </c>
      <c r="O15" s="139">
        <f>VLOOKUP(A15,'בניית תקציב'!B16:E26,4,FALSE)</f>
        <v>0</v>
      </c>
      <c r="P15" s="41"/>
      <c r="Q15" s="146" t="s">
        <v>151</v>
      </c>
      <c r="R15" s="147" t="str">
        <f>IF(SUMIF(B5:M5,Q13,B17:M17)-SUMIF(B22:M22,Q13,B58:M58)&lt;0,קטגוריות!I37,"")</f>
        <v/>
      </c>
      <c r="S15" s="93">
        <f>IF(SUMIF(B5:M5,Q13,B17:M17)-SUMIF(B22:M22,Q13,B58:M58)&lt;0,SUMIF(B5:M5,Q13,B17:M17)-SUMIF(B22:M22,Q13,B58:M58),0)</f>
        <v>0</v>
      </c>
      <c r="T15" s="41"/>
      <c r="U15" s="41"/>
      <c r="V15" s="41"/>
      <c r="W15" s="41"/>
      <c r="X15" s="41"/>
      <c r="Y15" s="41"/>
      <c r="Z15" s="41"/>
      <c r="AA15" s="41"/>
      <c r="AB15" s="41"/>
      <c r="AC15" s="41"/>
    </row>
    <row r="16" spans="1:29" ht="14.4" thickBot="1">
      <c r="A16" s="148" t="s">
        <v>11</v>
      </c>
      <c r="B16" s="148"/>
      <c r="C16" s="148"/>
      <c r="D16" s="148"/>
      <c r="E16" s="148"/>
      <c r="F16" s="148"/>
      <c r="G16" s="148"/>
      <c r="H16" s="148"/>
      <c r="I16" s="148"/>
      <c r="J16" s="148"/>
      <c r="K16" s="148"/>
      <c r="L16" s="148"/>
      <c r="M16" s="148"/>
      <c r="N16" s="139">
        <f>VLOOKUP('ניהול תקציב'!A16,'בניית תקציב'!B17:E27,3,FALSE)</f>
        <v>0</v>
      </c>
      <c r="O16" s="139">
        <f>VLOOKUP(A16,'בניית תקציב'!B17:E27,4,FALSE)</f>
        <v>0</v>
      </c>
      <c r="P16" s="41"/>
      <c r="Q16" s="143" t="s">
        <v>152</v>
      </c>
      <c r="R16" s="145">
        <f>IF((SUMIF(B5:M5,Q13,B17:M17)-SUMIF(B22:M22,Q13,B58:M58))&gt;0,SUMIF(B5:M5,Q13,B17:M17)-SUMIF(B22:M22,Q13,B58:M58),0)</f>
        <v>0</v>
      </c>
      <c r="S16" s="41"/>
      <c r="T16" s="41"/>
      <c r="U16" s="41"/>
      <c r="V16" s="41"/>
      <c r="W16" s="41"/>
      <c r="X16" s="41"/>
      <c r="Y16" s="41"/>
      <c r="Z16" s="41"/>
      <c r="AA16" s="41"/>
      <c r="AB16" s="41"/>
      <c r="AC16" s="41"/>
    </row>
    <row r="17" spans="1:30">
      <c r="A17" s="21" t="s">
        <v>12</v>
      </c>
      <c r="B17" s="22">
        <f>SUM(B6:B16)</f>
        <v>0</v>
      </c>
      <c r="C17" s="22">
        <f t="shared" ref="C17:O17" si="0">SUM(C6:C16)</f>
        <v>0</v>
      </c>
      <c r="D17" s="22">
        <f t="shared" si="0"/>
        <v>0</v>
      </c>
      <c r="E17" s="22">
        <f t="shared" si="0"/>
        <v>0</v>
      </c>
      <c r="F17" s="22">
        <f t="shared" si="0"/>
        <v>0</v>
      </c>
      <c r="G17" s="22">
        <f t="shared" si="0"/>
        <v>0</v>
      </c>
      <c r="H17" s="22">
        <f t="shared" si="0"/>
        <v>0</v>
      </c>
      <c r="I17" s="22">
        <f t="shared" si="0"/>
        <v>0</v>
      </c>
      <c r="J17" s="22">
        <f t="shared" si="0"/>
        <v>0</v>
      </c>
      <c r="K17" s="22">
        <f t="shared" si="0"/>
        <v>0</v>
      </c>
      <c r="L17" s="22">
        <f t="shared" si="0"/>
        <v>0</v>
      </c>
      <c r="M17" s="22">
        <f t="shared" si="0"/>
        <v>0</v>
      </c>
      <c r="N17" s="22">
        <f t="shared" si="0"/>
        <v>0</v>
      </c>
      <c r="O17" s="22">
        <f t="shared" si="0"/>
        <v>0</v>
      </c>
      <c r="P17" s="41"/>
      <c r="Q17" s="41"/>
      <c r="R17" s="41"/>
      <c r="S17" s="41"/>
      <c r="T17" s="41"/>
      <c r="U17" s="41"/>
      <c r="V17" s="41"/>
      <c r="W17" s="41"/>
      <c r="X17" s="41"/>
      <c r="Y17" s="41"/>
      <c r="Z17" s="41"/>
      <c r="AA17" s="41"/>
      <c r="AB17" s="41"/>
      <c r="AC17" s="41"/>
    </row>
    <row r="18" spans="1:30">
      <c r="A18" s="149"/>
      <c r="B18" s="43"/>
      <c r="C18" s="43"/>
      <c r="D18" s="43"/>
      <c r="E18" s="43"/>
      <c r="F18" s="43"/>
      <c r="G18" s="43"/>
      <c r="H18" s="43"/>
      <c r="I18" s="43"/>
      <c r="J18" s="43"/>
      <c r="K18" s="43"/>
      <c r="L18" s="43"/>
      <c r="M18" s="43"/>
      <c r="N18" s="43"/>
      <c r="O18" s="41"/>
      <c r="P18" s="41"/>
      <c r="Q18" s="41"/>
      <c r="R18" s="41"/>
      <c r="S18" s="41"/>
      <c r="T18" s="41"/>
      <c r="U18" s="41"/>
      <c r="V18" s="41"/>
      <c r="W18" s="41"/>
      <c r="X18" s="41"/>
      <c r="Y18" s="41"/>
      <c r="Z18" s="41"/>
      <c r="AA18" s="41"/>
      <c r="AB18" s="41"/>
      <c r="AC18" s="41"/>
    </row>
    <row r="19" spans="1:30" ht="14.4" thickBot="1">
      <c r="A19" s="149"/>
      <c r="B19" s="43"/>
      <c r="C19" s="43"/>
      <c r="D19" s="43"/>
      <c r="E19" s="43"/>
      <c r="F19" s="43"/>
      <c r="G19" s="43"/>
      <c r="H19" s="43"/>
      <c r="I19" s="43"/>
      <c r="J19" s="43"/>
      <c r="K19" s="43"/>
      <c r="L19" s="43"/>
      <c r="M19" s="43"/>
      <c r="N19" s="43"/>
      <c r="O19" s="41"/>
      <c r="P19" s="41"/>
      <c r="Q19" s="41"/>
      <c r="R19" s="41"/>
      <c r="S19" s="41"/>
      <c r="T19" s="41"/>
      <c r="U19" s="41"/>
      <c r="V19" s="41"/>
      <c r="W19" s="41"/>
      <c r="X19" s="41"/>
      <c r="Y19" s="41"/>
      <c r="Z19" s="41"/>
      <c r="AA19" s="41"/>
      <c r="AB19" s="41"/>
      <c r="AC19" s="41"/>
    </row>
    <row r="20" spans="1:30" ht="21">
      <c r="A20" s="23" t="s">
        <v>13</v>
      </c>
      <c r="B20" s="43"/>
      <c r="C20" s="43"/>
      <c r="D20" s="43"/>
      <c r="E20" s="43"/>
      <c r="F20" s="43"/>
      <c r="G20" s="43"/>
      <c r="H20" s="43"/>
      <c r="I20" s="43"/>
      <c r="J20" s="43"/>
      <c r="K20" s="43"/>
      <c r="L20" s="43"/>
      <c r="M20" s="43"/>
      <c r="N20" s="43"/>
      <c r="O20" s="41"/>
      <c r="P20" s="41"/>
      <c r="Q20" s="41"/>
      <c r="R20" s="41"/>
      <c r="S20" s="41"/>
      <c r="T20" s="41"/>
      <c r="U20" s="41"/>
      <c r="V20" s="41"/>
      <c r="W20" s="41"/>
      <c r="X20" s="41"/>
      <c r="Y20" s="41"/>
      <c r="Z20" s="41"/>
      <c r="AA20" s="41"/>
      <c r="AB20" s="41"/>
      <c r="AC20" s="41"/>
    </row>
    <row r="21" spans="1:30" ht="54" customHeight="1">
      <c r="A21" s="176" t="s">
        <v>250</v>
      </c>
      <c r="B21" s="176"/>
      <c r="C21" s="176"/>
      <c r="D21" s="176"/>
      <c r="E21" s="176"/>
      <c r="F21" s="176"/>
      <c r="G21" s="176"/>
      <c r="H21" s="176"/>
      <c r="I21" s="176"/>
      <c r="J21" s="176"/>
      <c r="K21" s="176"/>
      <c r="L21" s="176"/>
      <c r="M21" s="176"/>
      <c r="N21" s="176"/>
      <c r="O21" s="41"/>
      <c r="P21" s="41"/>
      <c r="Q21" s="41"/>
      <c r="R21" s="41"/>
      <c r="S21" s="41"/>
      <c r="T21" s="41"/>
      <c r="U21" s="41"/>
      <c r="V21" s="41"/>
      <c r="W21" s="41"/>
      <c r="X21" s="41"/>
      <c r="Y21" s="41"/>
      <c r="Z21" s="41"/>
      <c r="AA21" s="41"/>
      <c r="AB21" s="41"/>
      <c r="AC21" s="41"/>
    </row>
    <row r="22" spans="1:30" ht="20.399999999999999">
      <c r="A22" s="18" t="s">
        <v>130</v>
      </c>
      <c r="B22" s="24" t="s">
        <v>200</v>
      </c>
      <c r="C22" s="24" t="s">
        <v>201</v>
      </c>
      <c r="D22" s="24" t="s">
        <v>202</v>
      </c>
      <c r="E22" s="24" t="s">
        <v>203</v>
      </c>
      <c r="F22" s="24" t="s">
        <v>204</v>
      </c>
      <c r="G22" s="24" t="s">
        <v>205</v>
      </c>
      <c r="H22" s="24" t="s">
        <v>206</v>
      </c>
      <c r="I22" s="24" t="s">
        <v>207</v>
      </c>
      <c r="J22" s="24" t="s">
        <v>208</v>
      </c>
      <c r="K22" s="24" t="s">
        <v>209</v>
      </c>
      <c r="L22" s="24" t="s">
        <v>210</v>
      </c>
      <c r="M22" s="24" t="s">
        <v>211</v>
      </c>
      <c r="N22" s="28" t="s">
        <v>194</v>
      </c>
      <c r="O22" s="28" t="s">
        <v>195</v>
      </c>
      <c r="P22" s="41"/>
      <c r="Q22" s="41"/>
      <c r="R22" s="41"/>
      <c r="S22" s="41"/>
      <c r="T22" s="41"/>
      <c r="U22" s="41"/>
      <c r="V22" s="41"/>
      <c r="W22" s="41"/>
      <c r="X22" s="41"/>
      <c r="Y22" s="41"/>
      <c r="Z22" s="41"/>
      <c r="AA22" s="41"/>
      <c r="AB22" s="41"/>
      <c r="AC22" s="41"/>
      <c r="AD22" s="41"/>
    </row>
    <row r="23" spans="1:30">
      <c r="A23" s="9" t="s">
        <v>14</v>
      </c>
      <c r="B23" s="9">
        <f>SUMIFS('מעקב הוצאות'!$G$10:$G$250,'מעקב הוצאות'!$A$10:$A$250,B$22,'מעקב הוצאות'!$C$10:$C$250,$A23)</f>
        <v>0</v>
      </c>
      <c r="C23" s="9">
        <f>SUMIFS('מעקב הוצאות'!$G$10:$G$250,'מעקב הוצאות'!$A$10:$A$250,C$22,'מעקב הוצאות'!$C$10:$C$250,$A23)</f>
        <v>0</v>
      </c>
      <c r="D23" s="9">
        <f>SUMIFS('מעקב הוצאות'!$G$10:$G$250,'מעקב הוצאות'!$A$10:$A$250,D$22,'מעקב הוצאות'!$C$10:$C$250,$A23)</f>
        <v>0</v>
      </c>
      <c r="E23" s="9">
        <f>SUMIFS('מעקב הוצאות'!$G$10:$G$250,'מעקב הוצאות'!$A$10:$A$250,E$22,'מעקב הוצאות'!$C$10:$C$250,$A23)</f>
        <v>0</v>
      </c>
      <c r="F23" s="9">
        <f>SUMIFS('מעקב הוצאות'!$G$10:$G$250,'מעקב הוצאות'!$A$10:$A$250,F$22,'מעקב הוצאות'!$C$10:$C$250,$A23)</f>
        <v>0</v>
      </c>
      <c r="G23" s="9">
        <f>SUMIFS('מעקב הוצאות'!$G$10:$G$250,'מעקב הוצאות'!$A$10:$A$250,G$22,'מעקב הוצאות'!$C$10:$C$250,$A23)</f>
        <v>0</v>
      </c>
      <c r="H23" s="9">
        <f>SUMIFS('מעקב הוצאות'!$G$10:$G$250,'מעקב הוצאות'!$A$10:$A$250,H$22,'מעקב הוצאות'!$C$10:$C$250,$A23)</f>
        <v>0</v>
      </c>
      <c r="I23" s="9">
        <f>SUMIFS('מעקב הוצאות'!$G$10:$G$250,'מעקב הוצאות'!$A$10:$A$250,I$22,'מעקב הוצאות'!$C$10:$C$250,$A23)</f>
        <v>0</v>
      </c>
      <c r="J23" s="9">
        <f>SUMIFS('מעקב הוצאות'!$G$10:$G$250,'מעקב הוצאות'!$A$10:$A$250,J$22,'מעקב הוצאות'!$C$10:$C$250,$A23)</f>
        <v>0</v>
      </c>
      <c r="K23" s="9">
        <f>SUMIFS('מעקב הוצאות'!$G$10:$G$250,'מעקב הוצאות'!$A$10:$A$250,K$22,'מעקב הוצאות'!$C$10:$C$250,$A23)</f>
        <v>0</v>
      </c>
      <c r="L23" s="9">
        <f>SUMIFS('מעקב הוצאות'!$G$10:$G$250,'מעקב הוצאות'!$A$10:$A$250,L$22,'מעקב הוצאות'!$C$10:$C$250,$A23)</f>
        <v>0</v>
      </c>
      <c r="M23" s="9">
        <f>SUMIFS('מעקב הוצאות'!$G$10:$G$250,'מעקב הוצאות'!$A$10:$A$250,M$22,'מעקב הוצאות'!$C$10:$C$250,$A23)</f>
        <v>0</v>
      </c>
      <c r="N23" s="139">
        <f>VLOOKUP(A23,'בניית תקציב'!B24:E57,3,FALSE)</f>
        <v>0</v>
      </c>
      <c r="O23" s="139">
        <f>VLOOKUP(A23,'בניית תקציב'!B24:E57,4,FALSE)</f>
        <v>0</v>
      </c>
      <c r="P23" s="41"/>
      <c r="Q23" s="41"/>
      <c r="R23" s="41"/>
      <c r="S23" s="41"/>
      <c r="T23" s="41"/>
      <c r="U23" s="41"/>
      <c r="V23" s="41"/>
      <c r="W23" s="41"/>
      <c r="X23" s="41"/>
      <c r="Y23" s="41"/>
      <c r="Z23" s="41"/>
      <c r="AA23" s="41"/>
      <c r="AB23" s="41"/>
      <c r="AC23" s="41"/>
      <c r="AD23" s="41"/>
    </row>
    <row r="24" spans="1:30">
      <c r="A24" t="s">
        <v>180</v>
      </c>
      <c r="B24" s="9">
        <f>SUMIFS('מעקב הוצאות'!$G$10:$G$250,'מעקב הוצאות'!$A$10:$A$250,B$22,'מעקב הוצאות'!$C$10:$C$250,$A24)</f>
        <v>0</v>
      </c>
      <c r="C24" s="9">
        <f>SUMIFS('מעקב הוצאות'!$G$10:$G$250,'מעקב הוצאות'!$A$10:$A$250,C$22,'מעקב הוצאות'!$C$10:$C$250,$A24)</f>
        <v>0</v>
      </c>
      <c r="D24" s="9">
        <f>SUMIFS('מעקב הוצאות'!$G$10:$G$250,'מעקב הוצאות'!$A$10:$A$250,D$22,'מעקב הוצאות'!$C$10:$C$250,$A24)</f>
        <v>0</v>
      </c>
      <c r="E24" s="9">
        <f>SUMIFS('מעקב הוצאות'!$G$10:$G$250,'מעקב הוצאות'!$A$10:$A$250,E$22,'מעקב הוצאות'!$C$10:$C$250,$A24)</f>
        <v>0</v>
      </c>
      <c r="F24" s="9">
        <f>SUMIFS('מעקב הוצאות'!$G$10:$G$250,'מעקב הוצאות'!$A$10:$A$250,F$22,'מעקב הוצאות'!$C$10:$C$250,$A24)</f>
        <v>0</v>
      </c>
      <c r="G24" s="9">
        <f>SUMIFS('מעקב הוצאות'!$G$10:$G$250,'מעקב הוצאות'!$A$10:$A$250,G$22,'מעקב הוצאות'!$C$10:$C$250,$A24)</f>
        <v>0</v>
      </c>
      <c r="H24" s="9">
        <f>SUMIFS('מעקב הוצאות'!$G$10:$G$250,'מעקב הוצאות'!$A$10:$A$250,H$22,'מעקב הוצאות'!$C$10:$C$250,$A24)</f>
        <v>0</v>
      </c>
      <c r="I24" s="9">
        <f>SUMIFS('מעקב הוצאות'!$G$10:$G$250,'מעקב הוצאות'!$A$10:$A$250,I$22,'מעקב הוצאות'!$C$10:$C$250,$A24)</f>
        <v>0</v>
      </c>
      <c r="J24" s="9">
        <f>SUMIFS('מעקב הוצאות'!$G$10:$G$250,'מעקב הוצאות'!$A$10:$A$250,J$22,'מעקב הוצאות'!$C$10:$C$250,$A24)</f>
        <v>0</v>
      </c>
      <c r="K24" s="9">
        <f>SUMIFS('מעקב הוצאות'!$G$10:$G$250,'מעקב הוצאות'!$A$10:$A$250,K$22,'מעקב הוצאות'!$C$10:$C$250,$A24)</f>
        <v>0</v>
      </c>
      <c r="L24" s="9">
        <f>SUMIFS('מעקב הוצאות'!$G$10:$G$250,'מעקב הוצאות'!$A$10:$A$250,L$22,'מעקב הוצאות'!$C$10:$C$250,$A24)</f>
        <v>0</v>
      </c>
      <c r="M24" s="9">
        <f>SUMIFS('מעקב הוצאות'!$G$10:$G$250,'מעקב הוצאות'!$A$10:$A$250,M$22,'מעקב הוצאות'!$C$10:$C$250,$A24)</f>
        <v>0</v>
      </c>
      <c r="N24" s="139">
        <f>VLOOKUP(A24,'בניית תקציב'!B25:E58,3,FALSE)</f>
        <v>0</v>
      </c>
      <c r="O24" s="139">
        <f>VLOOKUP(A24,'בניית תקציב'!B25:E58,4,FALSE)</f>
        <v>0</v>
      </c>
      <c r="P24" s="41"/>
      <c r="Q24" s="41"/>
      <c r="R24" s="41"/>
      <c r="S24" s="41"/>
      <c r="T24" s="41"/>
      <c r="U24" s="41"/>
      <c r="V24" s="41"/>
      <c r="W24" s="41"/>
      <c r="X24" s="41"/>
      <c r="Y24" s="41"/>
      <c r="Z24" s="41"/>
      <c r="AA24" s="41"/>
      <c r="AB24" s="41"/>
      <c r="AC24" s="41"/>
      <c r="AD24" s="41"/>
    </row>
    <row r="25" spans="1:30">
      <c r="A25" s="9" t="s">
        <v>25</v>
      </c>
      <c r="B25" s="9">
        <f>SUMIFS('מעקב הוצאות'!$G$10:$G$250,'מעקב הוצאות'!$A$10:$A$250,B$22,'מעקב הוצאות'!$C$10:$C$250,$A25)</f>
        <v>0</v>
      </c>
      <c r="C25" s="9">
        <f>SUMIFS('מעקב הוצאות'!$G$10:$G$250,'מעקב הוצאות'!$A$10:$A$250,C$22,'מעקב הוצאות'!$C$10:$C$250,$A25)</f>
        <v>0</v>
      </c>
      <c r="D25" s="9">
        <f>SUMIFS('מעקב הוצאות'!$G$10:$G$250,'מעקב הוצאות'!$A$10:$A$250,D$22,'מעקב הוצאות'!$C$10:$C$250,$A25)</f>
        <v>0</v>
      </c>
      <c r="E25" s="9">
        <f>SUMIFS('מעקב הוצאות'!$G$10:$G$250,'מעקב הוצאות'!$A$10:$A$250,E$22,'מעקב הוצאות'!$C$10:$C$250,$A25)</f>
        <v>0</v>
      </c>
      <c r="F25" s="9">
        <f>SUMIFS('מעקב הוצאות'!$G$10:$G$250,'מעקב הוצאות'!$A$10:$A$250,F$22,'מעקב הוצאות'!$C$10:$C$250,$A25)</f>
        <v>0</v>
      </c>
      <c r="G25" s="9">
        <f>SUMIFS('מעקב הוצאות'!$G$10:$G$250,'מעקב הוצאות'!$A$10:$A$250,G$22,'מעקב הוצאות'!$C$10:$C$250,$A25)</f>
        <v>0</v>
      </c>
      <c r="H25" s="9">
        <f>SUMIFS('מעקב הוצאות'!$G$10:$G$250,'מעקב הוצאות'!$A$10:$A$250,H$22,'מעקב הוצאות'!$C$10:$C$250,$A25)</f>
        <v>0</v>
      </c>
      <c r="I25" s="9">
        <f>SUMIFS('מעקב הוצאות'!$G$10:$G$250,'מעקב הוצאות'!$A$10:$A$250,I$22,'מעקב הוצאות'!$C$10:$C$250,$A25)</f>
        <v>0</v>
      </c>
      <c r="J25" s="9">
        <f>SUMIFS('מעקב הוצאות'!$G$10:$G$250,'מעקב הוצאות'!$A$10:$A$250,J$22,'מעקב הוצאות'!$C$10:$C$250,$A25)</f>
        <v>0</v>
      </c>
      <c r="K25" s="9">
        <f>SUMIFS('מעקב הוצאות'!$G$10:$G$250,'מעקב הוצאות'!$A$10:$A$250,K$22,'מעקב הוצאות'!$C$10:$C$250,$A25)</f>
        <v>0</v>
      </c>
      <c r="L25" s="9">
        <f>SUMIFS('מעקב הוצאות'!$G$10:$G$250,'מעקב הוצאות'!$A$10:$A$250,L$22,'מעקב הוצאות'!$C$10:$C$250,$A25)</f>
        <v>0</v>
      </c>
      <c r="M25" s="9">
        <f>SUMIFS('מעקב הוצאות'!$G$10:$G$250,'מעקב הוצאות'!$A$10:$A$250,M$22,'מעקב הוצאות'!$C$10:$C$250,$A25)</f>
        <v>0</v>
      </c>
      <c r="N25" s="139">
        <f>VLOOKUP(A25,'בניית תקציב'!B26:E59,3,FALSE)</f>
        <v>0</v>
      </c>
      <c r="O25" s="139">
        <f>VLOOKUP(A25,'בניית תקציב'!B26:E59,4,FALSE)</f>
        <v>0</v>
      </c>
      <c r="P25" s="41"/>
      <c r="Q25" s="41"/>
      <c r="R25" s="41"/>
      <c r="S25" s="41"/>
      <c r="T25" s="41"/>
      <c r="U25" s="41"/>
      <c r="V25" s="41"/>
      <c r="W25" s="41"/>
      <c r="X25" s="41"/>
      <c r="Y25" s="41"/>
      <c r="Z25" s="41"/>
      <c r="AA25" s="41"/>
      <c r="AB25" s="41"/>
      <c r="AC25" s="41"/>
      <c r="AD25" s="41"/>
    </row>
    <row r="26" spans="1:30">
      <c r="A26" s="9" t="s">
        <v>26</v>
      </c>
      <c r="B26" s="9">
        <f>SUMIFS('מעקב הוצאות'!$G$10:$G$250,'מעקב הוצאות'!$A$10:$A$250,B$22,'מעקב הוצאות'!$C$10:$C$250,$A26)</f>
        <v>0</v>
      </c>
      <c r="C26" s="9">
        <f>SUMIFS('מעקב הוצאות'!$G$10:$G$250,'מעקב הוצאות'!$A$10:$A$250,C$22,'מעקב הוצאות'!$C$10:$C$250,$A26)</f>
        <v>0</v>
      </c>
      <c r="D26" s="9">
        <f>SUMIFS('מעקב הוצאות'!$G$10:$G$250,'מעקב הוצאות'!$A$10:$A$250,D$22,'מעקב הוצאות'!$C$10:$C$250,$A26)</f>
        <v>0</v>
      </c>
      <c r="E26" s="9">
        <f>SUMIFS('מעקב הוצאות'!$G$10:$G$250,'מעקב הוצאות'!$A$10:$A$250,E$22,'מעקב הוצאות'!$C$10:$C$250,$A26)</f>
        <v>0</v>
      </c>
      <c r="F26" s="9">
        <f>SUMIFS('מעקב הוצאות'!$G$10:$G$250,'מעקב הוצאות'!$A$10:$A$250,F$22,'מעקב הוצאות'!$C$10:$C$250,$A26)</f>
        <v>0</v>
      </c>
      <c r="G26" s="9">
        <f>SUMIFS('מעקב הוצאות'!$G$10:$G$250,'מעקב הוצאות'!$A$10:$A$250,G$22,'מעקב הוצאות'!$C$10:$C$250,$A26)</f>
        <v>0</v>
      </c>
      <c r="H26" s="9">
        <f>SUMIFS('מעקב הוצאות'!$G$10:$G$250,'מעקב הוצאות'!$A$10:$A$250,H$22,'מעקב הוצאות'!$C$10:$C$250,$A26)</f>
        <v>0</v>
      </c>
      <c r="I26" s="9">
        <f>SUMIFS('מעקב הוצאות'!$G$10:$G$250,'מעקב הוצאות'!$A$10:$A$250,I$22,'מעקב הוצאות'!$C$10:$C$250,$A26)</f>
        <v>0</v>
      </c>
      <c r="J26" s="9">
        <f>SUMIFS('מעקב הוצאות'!$G$10:$G$250,'מעקב הוצאות'!$A$10:$A$250,J$22,'מעקב הוצאות'!$C$10:$C$250,$A26)</f>
        <v>0</v>
      </c>
      <c r="K26" s="9">
        <f>SUMIFS('מעקב הוצאות'!$G$10:$G$250,'מעקב הוצאות'!$A$10:$A$250,K$22,'מעקב הוצאות'!$C$10:$C$250,$A26)</f>
        <v>0</v>
      </c>
      <c r="L26" s="9">
        <f>SUMIFS('מעקב הוצאות'!$G$10:$G$250,'מעקב הוצאות'!$A$10:$A$250,L$22,'מעקב הוצאות'!$C$10:$C$250,$A26)</f>
        <v>0</v>
      </c>
      <c r="M26" s="9">
        <f>SUMIFS('מעקב הוצאות'!$G$10:$G$250,'מעקב הוצאות'!$A$10:$A$250,M$22,'מעקב הוצאות'!$C$10:$C$250,$A26)</f>
        <v>0</v>
      </c>
      <c r="N26" s="139">
        <f>VLOOKUP(A26,'בניית תקציב'!B27:E60,3,FALSE)</f>
        <v>0</v>
      </c>
      <c r="O26" s="139">
        <f>VLOOKUP(A26,'בניית תקציב'!B27:E60,4,FALSE)</f>
        <v>0</v>
      </c>
      <c r="P26" s="41"/>
      <c r="Q26" s="41"/>
      <c r="R26" s="41"/>
      <c r="S26" s="41"/>
      <c r="T26" s="41"/>
      <c r="U26" s="41"/>
      <c r="V26" s="41"/>
      <c r="W26" s="41"/>
      <c r="X26" s="41"/>
      <c r="Y26" s="41"/>
      <c r="Z26" s="41"/>
      <c r="AA26" s="41"/>
      <c r="AB26" s="41"/>
      <c r="AC26" s="41"/>
      <c r="AD26" s="41"/>
    </row>
    <row r="27" spans="1:30">
      <c r="A27" s="9" t="s">
        <v>181</v>
      </c>
      <c r="B27" s="9">
        <f>SUMIFS('מעקב הוצאות'!$G$10:$G$250,'מעקב הוצאות'!$A$10:$A$250,B$22,'מעקב הוצאות'!$C$10:$C$250,$A27)</f>
        <v>0</v>
      </c>
      <c r="C27" s="9">
        <f>SUMIFS('מעקב הוצאות'!$G$10:$G$250,'מעקב הוצאות'!$A$10:$A$250,C$22,'מעקב הוצאות'!$C$10:$C$250,$A27)</f>
        <v>0</v>
      </c>
      <c r="D27" s="9">
        <f>SUMIFS('מעקב הוצאות'!$G$10:$G$250,'מעקב הוצאות'!$A$10:$A$250,D$22,'מעקב הוצאות'!$C$10:$C$250,$A27)</f>
        <v>0</v>
      </c>
      <c r="E27" s="9">
        <f>SUMIFS('מעקב הוצאות'!$G$10:$G$250,'מעקב הוצאות'!$A$10:$A$250,E$22,'מעקב הוצאות'!$C$10:$C$250,$A27)</f>
        <v>0</v>
      </c>
      <c r="F27" s="9">
        <f>SUMIFS('מעקב הוצאות'!$G$10:$G$250,'מעקב הוצאות'!$A$10:$A$250,F$22,'מעקב הוצאות'!$C$10:$C$250,$A27)</f>
        <v>0</v>
      </c>
      <c r="G27" s="9">
        <f>SUMIFS('מעקב הוצאות'!$G$10:$G$250,'מעקב הוצאות'!$A$10:$A$250,G$22,'מעקב הוצאות'!$C$10:$C$250,$A27)</f>
        <v>0</v>
      </c>
      <c r="H27" s="9">
        <f>SUMIFS('מעקב הוצאות'!$G$10:$G$250,'מעקב הוצאות'!$A$10:$A$250,H$22,'מעקב הוצאות'!$C$10:$C$250,$A27)</f>
        <v>0</v>
      </c>
      <c r="I27" s="9">
        <f>SUMIFS('מעקב הוצאות'!$G$10:$G$250,'מעקב הוצאות'!$A$10:$A$250,I$22,'מעקב הוצאות'!$C$10:$C$250,$A27)</f>
        <v>0</v>
      </c>
      <c r="J27" s="9">
        <f>SUMIFS('מעקב הוצאות'!$G$10:$G$250,'מעקב הוצאות'!$A$10:$A$250,J$22,'מעקב הוצאות'!$C$10:$C$250,$A27)</f>
        <v>0</v>
      </c>
      <c r="K27" s="9">
        <f>SUMIFS('מעקב הוצאות'!$G$10:$G$250,'מעקב הוצאות'!$A$10:$A$250,K$22,'מעקב הוצאות'!$C$10:$C$250,$A27)</f>
        <v>0</v>
      </c>
      <c r="L27" s="9">
        <f>SUMIFS('מעקב הוצאות'!$G$10:$G$250,'מעקב הוצאות'!$A$10:$A$250,L$22,'מעקב הוצאות'!$C$10:$C$250,$A27)</f>
        <v>0</v>
      </c>
      <c r="M27" s="9">
        <f>SUMIFS('מעקב הוצאות'!$G$10:$G$250,'מעקב הוצאות'!$A$10:$A$250,M$22,'מעקב הוצאות'!$C$10:$C$250,$A27)</f>
        <v>0</v>
      </c>
      <c r="N27" s="139">
        <f>VLOOKUP(A27,'בניית תקציב'!B28:E61,3,FALSE)</f>
        <v>0</v>
      </c>
      <c r="O27" s="139">
        <f>VLOOKUP(A27,'בניית תקציב'!B28:E61,4,FALSE)</f>
        <v>0</v>
      </c>
      <c r="P27" s="41"/>
      <c r="Q27" s="41"/>
      <c r="R27" s="41"/>
      <c r="S27" s="41"/>
      <c r="T27" s="41"/>
      <c r="U27" s="41"/>
      <c r="V27" s="41"/>
      <c r="W27" s="41"/>
      <c r="X27" s="41"/>
      <c r="Y27" s="41"/>
      <c r="Z27" s="41"/>
      <c r="AA27" s="41"/>
      <c r="AB27" s="41"/>
      <c r="AC27" s="41"/>
      <c r="AD27" s="41"/>
    </row>
    <row r="28" spans="1:30">
      <c r="A28" s="9" t="s">
        <v>28</v>
      </c>
      <c r="B28" s="9">
        <f>SUMIFS('מעקב הוצאות'!$G$10:$G$250,'מעקב הוצאות'!$A$10:$A$250,B$22,'מעקב הוצאות'!$C$10:$C$250,$A28)</f>
        <v>0</v>
      </c>
      <c r="C28" s="9">
        <f>SUMIFS('מעקב הוצאות'!$G$10:$G$250,'מעקב הוצאות'!$A$10:$A$250,C$22,'מעקב הוצאות'!$C$10:$C$250,$A28)</f>
        <v>0</v>
      </c>
      <c r="D28" s="9">
        <f>SUMIFS('מעקב הוצאות'!$G$10:$G$250,'מעקב הוצאות'!$A$10:$A$250,D$22,'מעקב הוצאות'!$C$10:$C$250,$A28)</f>
        <v>0</v>
      </c>
      <c r="E28" s="9">
        <f>SUMIFS('מעקב הוצאות'!$G$10:$G$250,'מעקב הוצאות'!$A$10:$A$250,E$22,'מעקב הוצאות'!$C$10:$C$250,$A28)</f>
        <v>0</v>
      </c>
      <c r="F28" s="9">
        <f>SUMIFS('מעקב הוצאות'!$G$10:$G$250,'מעקב הוצאות'!$A$10:$A$250,F$22,'מעקב הוצאות'!$C$10:$C$250,$A28)</f>
        <v>0</v>
      </c>
      <c r="G28" s="9">
        <f>SUMIFS('מעקב הוצאות'!$G$10:$G$250,'מעקב הוצאות'!$A$10:$A$250,G$22,'מעקב הוצאות'!$C$10:$C$250,$A28)</f>
        <v>0</v>
      </c>
      <c r="H28" s="9">
        <f>SUMIFS('מעקב הוצאות'!$G$10:$G$250,'מעקב הוצאות'!$A$10:$A$250,H$22,'מעקב הוצאות'!$C$10:$C$250,$A28)</f>
        <v>0</v>
      </c>
      <c r="I28" s="9">
        <f>SUMIFS('מעקב הוצאות'!$G$10:$G$250,'מעקב הוצאות'!$A$10:$A$250,I$22,'מעקב הוצאות'!$C$10:$C$250,$A28)</f>
        <v>0</v>
      </c>
      <c r="J28" s="9">
        <f>SUMIFS('מעקב הוצאות'!$G$10:$G$250,'מעקב הוצאות'!$A$10:$A$250,J$22,'מעקב הוצאות'!$C$10:$C$250,$A28)</f>
        <v>0</v>
      </c>
      <c r="K28" s="9">
        <f>SUMIFS('מעקב הוצאות'!$G$10:$G$250,'מעקב הוצאות'!$A$10:$A$250,K$22,'מעקב הוצאות'!$C$10:$C$250,$A28)</f>
        <v>0</v>
      </c>
      <c r="L28" s="9">
        <f>SUMIFS('מעקב הוצאות'!$G$10:$G$250,'מעקב הוצאות'!$A$10:$A$250,L$22,'מעקב הוצאות'!$C$10:$C$250,$A28)</f>
        <v>0</v>
      </c>
      <c r="M28" s="9">
        <f>SUMIFS('מעקב הוצאות'!$G$10:$G$250,'מעקב הוצאות'!$A$10:$A$250,M$22,'מעקב הוצאות'!$C$10:$C$250,$A28)</f>
        <v>0</v>
      </c>
      <c r="N28" s="139">
        <f>VLOOKUP(A28,'בניית תקציב'!B29:E62,3,FALSE)</f>
        <v>0</v>
      </c>
      <c r="O28" s="139">
        <f>VLOOKUP(A28,'בניית תקציב'!B29:E62,4,FALSE)</f>
        <v>0</v>
      </c>
      <c r="P28" s="41"/>
      <c r="Q28" s="41"/>
      <c r="R28" s="41"/>
      <c r="S28" s="41"/>
      <c r="T28" s="41"/>
      <c r="U28" s="41"/>
      <c r="V28" s="41"/>
      <c r="W28" s="41"/>
      <c r="X28" s="41"/>
      <c r="Y28" s="41"/>
      <c r="Z28" s="41"/>
      <c r="AA28" s="41"/>
      <c r="AB28" s="41"/>
      <c r="AC28" s="41"/>
      <c r="AD28" s="41"/>
    </row>
    <row r="29" spans="1:30">
      <c r="A29" s="9" t="s">
        <v>29</v>
      </c>
      <c r="B29" s="9">
        <f>SUMIFS('מעקב הוצאות'!$G$10:$G$250,'מעקב הוצאות'!$A$10:$A$250,B$22,'מעקב הוצאות'!$C$10:$C$250,$A29)</f>
        <v>0</v>
      </c>
      <c r="C29" s="9">
        <f>SUMIFS('מעקב הוצאות'!$G$10:$G$250,'מעקב הוצאות'!$A$10:$A$250,C$22,'מעקב הוצאות'!$C$10:$C$250,$A29)</f>
        <v>0</v>
      </c>
      <c r="D29" s="9">
        <f>SUMIFS('מעקב הוצאות'!$G$10:$G$250,'מעקב הוצאות'!$A$10:$A$250,D$22,'מעקב הוצאות'!$C$10:$C$250,$A29)</f>
        <v>0</v>
      </c>
      <c r="E29" s="9">
        <f>SUMIFS('מעקב הוצאות'!$G$10:$G$250,'מעקב הוצאות'!$A$10:$A$250,E$22,'מעקב הוצאות'!$C$10:$C$250,$A29)</f>
        <v>0</v>
      </c>
      <c r="F29" s="9">
        <f>SUMIFS('מעקב הוצאות'!$G$10:$G$250,'מעקב הוצאות'!$A$10:$A$250,F$22,'מעקב הוצאות'!$C$10:$C$250,$A29)</f>
        <v>0</v>
      </c>
      <c r="G29" s="9">
        <f>SUMIFS('מעקב הוצאות'!$G$10:$G$250,'מעקב הוצאות'!$A$10:$A$250,G$22,'מעקב הוצאות'!$C$10:$C$250,$A29)</f>
        <v>0</v>
      </c>
      <c r="H29" s="9">
        <f>SUMIFS('מעקב הוצאות'!$G$10:$G$250,'מעקב הוצאות'!$A$10:$A$250,H$22,'מעקב הוצאות'!$C$10:$C$250,$A29)</f>
        <v>0</v>
      </c>
      <c r="I29" s="9">
        <f>SUMIFS('מעקב הוצאות'!$G$10:$G$250,'מעקב הוצאות'!$A$10:$A$250,I$22,'מעקב הוצאות'!$C$10:$C$250,$A29)</f>
        <v>0</v>
      </c>
      <c r="J29" s="9">
        <f>SUMIFS('מעקב הוצאות'!$G$10:$G$250,'מעקב הוצאות'!$A$10:$A$250,J$22,'מעקב הוצאות'!$C$10:$C$250,$A29)</f>
        <v>0</v>
      </c>
      <c r="K29" s="9">
        <f>SUMIFS('מעקב הוצאות'!$G$10:$G$250,'מעקב הוצאות'!$A$10:$A$250,K$22,'מעקב הוצאות'!$C$10:$C$250,$A29)</f>
        <v>0</v>
      </c>
      <c r="L29" s="9">
        <f>SUMIFS('מעקב הוצאות'!$G$10:$G$250,'מעקב הוצאות'!$A$10:$A$250,L$22,'מעקב הוצאות'!$C$10:$C$250,$A29)</f>
        <v>0</v>
      </c>
      <c r="M29" s="9">
        <f>SUMIFS('מעקב הוצאות'!$G$10:$G$250,'מעקב הוצאות'!$A$10:$A$250,M$22,'מעקב הוצאות'!$C$10:$C$250,$A29)</f>
        <v>0</v>
      </c>
      <c r="N29" s="139">
        <f>VLOOKUP(A29,'בניית תקציב'!B30:E63,3,FALSE)</f>
        <v>0</v>
      </c>
      <c r="O29" s="139">
        <f>VLOOKUP(A29,'בניית תקציב'!B30:E63,4,FALSE)</f>
        <v>0</v>
      </c>
      <c r="P29" s="41"/>
      <c r="Q29" s="41"/>
      <c r="R29" s="41"/>
      <c r="S29" s="41"/>
      <c r="T29" s="41"/>
      <c r="U29" s="41"/>
      <c r="V29" s="41"/>
      <c r="W29" s="41"/>
      <c r="X29" s="41"/>
      <c r="Y29" s="41"/>
      <c r="Z29" s="41"/>
      <c r="AA29" s="41"/>
      <c r="AB29" s="41"/>
      <c r="AC29" s="41"/>
      <c r="AD29" s="41"/>
    </row>
    <row r="30" spans="1:30">
      <c r="A30" s="9" t="s">
        <v>31</v>
      </c>
      <c r="B30" s="9">
        <f>SUMIFS('מעקב הוצאות'!$G$10:$G$250,'מעקב הוצאות'!$A$10:$A$250,B$22,'מעקב הוצאות'!$C$10:$C$250,$A30)</f>
        <v>0</v>
      </c>
      <c r="C30" s="9">
        <f>SUMIFS('מעקב הוצאות'!$G$10:$G$250,'מעקב הוצאות'!$A$10:$A$250,C$22,'מעקב הוצאות'!$C$10:$C$250,$A30)</f>
        <v>0</v>
      </c>
      <c r="D30" s="9">
        <f>SUMIFS('מעקב הוצאות'!$G$10:$G$250,'מעקב הוצאות'!$A$10:$A$250,D$22,'מעקב הוצאות'!$C$10:$C$250,$A30)</f>
        <v>0</v>
      </c>
      <c r="E30" s="9">
        <f>SUMIFS('מעקב הוצאות'!$G$10:$G$250,'מעקב הוצאות'!$A$10:$A$250,E$22,'מעקב הוצאות'!$C$10:$C$250,$A30)</f>
        <v>0</v>
      </c>
      <c r="F30" s="9">
        <f>SUMIFS('מעקב הוצאות'!$G$10:$G$250,'מעקב הוצאות'!$A$10:$A$250,F$22,'מעקב הוצאות'!$C$10:$C$250,$A30)</f>
        <v>0</v>
      </c>
      <c r="G30" s="9">
        <f>SUMIFS('מעקב הוצאות'!$G$10:$G$250,'מעקב הוצאות'!$A$10:$A$250,G$22,'מעקב הוצאות'!$C$10:$C$250,$A30)</f>
        <v>0</v>
      </c>
      <c r="H30" s="9">
        <f>SUMIFS('מעקב הוצאות'!$G$10:$G$250,'מעקב הוצאות'!$A$10:$A$250,H$22,'מעקב הוצאות'!$C$10:$C$250,$A30)</f>
        <v>0</v>
      </c>
      <c r="I30" s="9">
        <f>SUMIFS('מעקב הוצאות'!$G$10:$G$250,'מעקב הוצאות'!$A$10:$A$250,I$22,'מעקב הוצאות'!$C$10:$C$250,$A30)</f>
        <v>0</v>
      </c>
      <c r="J30" s="9">
        <f>SUMIFS('מעקב הוצאות'!$G$10:$G$250,'מעקב הוצאות'!$A$10:$A$250,J$22,'מעקב הוצאות'!$C$10:$C$250,$A30)</f>
        <v>0</v>
      </c>
      <c r="K30" s="9">
        <f>SUMIFS('מעקב הוצאות'!$G$10:$G$250,'מעקב הוצאות'!$A$10:$A$250,K$22,'מעקב הוצאות'!$C$10:$C$250,$A30)</f>
        <v>0</v>
      </c>
      <c r="L30" s="9">
        <f>SUMIFS('מעקב הוצאות'!$G$10:$G$250,'מעקב הוצאות'!$A$10:$A$250,L$22,'מעקב הוצאות'!$C$10:$C$250,$A30)</f>
        <v>0</v>
      </c>
      <c r="M30" s="9">
        <f>SUMIFS('מעקב הוצאות'!$G$10:$G$250,'מעקב הוצאות'!$A$10:$A$250,M$22,'מעקב הוצאות'!$C$10:$C$250,$A30)</f>
        <v>0</v>
      </c>
      <c r="N30" s="139">
        <f>VLOOKUP(A30,'בניית תקציב'!B31:E64,3,FALSE)</f>
        <v>0</v>
      </c>
      <c r="O30" s="139">
        <f>VLOOKUP(A30,'בניית תקציב'!B31:E64,4,FALSE)</f>
        <v>0</v>
      </c>
      <c r="P30" s="41"/>
      <c r="Q30" s="41"/>
      <c r="R30" s="41"/>
      <c r="S30" s="41"/>
      <c r="T30" s="41"/>
      <c r="U30" s="41"/>
      <c r="V30" s="41"/>
      <c r="W30" s="41"/>
      <c r="X30" s="41"/>
      <c r="Y30" s="41"/>
      <c r="Z30" s="41"/>
      <c r="AA30" s="41"/>
      <c r="AB30" s="41"/>
      <c r="AC30" s="41"/>
      <c r="AD30" s="41"/>
    </row>
    <row r="31" spans="1:30">
      <c r="A31" s="9" t="s">
        <v>32</v>
      </c>
      <c r="B31" s="9">
        <f>SUMIFS('מעקב הוצאות'!$G$10:$G$250,'מעקב הוצאות'!$A$10:$A$250,B$22,'מעקב הוצאות'!$C$10:$C$250,$A31)</f>
        <v>0</v>
      </c>
      <c r="C31" s="9">
        <f>SUMIFS('מעקב הוצאות'!$G$10:$G$250,'מעקב הוצאות'!$A$10:$A$250,C$22,'מעקב הוצאות'!$C$10:$C$250,$A31)</f>
        <v>0</v>
      </c>
      <c r="D31" s="9">
        <f>SUMIFS('מעקב הוצאות'!$G$10:$G$250,'מעקב הוצאות'!$A$10:$A$250,D$22,'מעקב הוצאות'!$C$10:$C$250,$A31)</f>
        <v>0</v>
      </c>
      <c r="E31" s="9">
        <f>SUMIFS('מעקב הוצאות'!$G$10:$G$250,'מעקב הוצאות'!$A$10:$A$250,E$22,'מעקב הוצאות'!$C$10:$C$250,$A31)</f>
        <v>0</v>
      </c>
      <c r="F31" s="9">
        <f>SUMIFS('מעקב הוצאות'!$G$10:$G$250,'מעקב הוצאות'!$A$10:$A$250,F$22,'מעקב הוצאות'!$C$10:$C$250,$A31)</f>
        <v>0</v>
      </c>
      <c r="G31" s="9">
        <f>SUMIFS('מעקב הוצאות'!$G$10:$G$250,'מעקב הוצאות'!$A$10:$A$250,G$22,'מעקב הוצאות'!$C$10:$C$250,$A31)</f>
        <v>0</v>
      </c>
      <c r="H31" s="9">
        <f>SUMIFS('מעקב הוצאות'!$G$10:$G$250,'מעקב הוצאות'!$A$10:$A$250,H$22,'מעקב הוצאות'!$C$10:$C$250,$A31)</f>
        <v>0</v>
      </c>
      <c r="I31" s="9">
        <f>SUMIFS('מעקב הוצאות'!$G$10:$G$250,'מעקב הוצאות'!$A$10:$A$250,I$22,'מעקב הוצאות'!$C$10:$C$250,$A31)</f>
        <v>0</v>
      </c>
      <c r="J31" s="9">
        <f>SUMIFS('מעקב הוצאות'!$G$10:$G$250,'מעקב הוצאות'!$A$10:$A$250,J$22,'מעקב הוצאות'!$C$10:$C$250,$A31)</f>
        <v>0</v>
      </c>
      <c r="K31" s="9">
        <f>SUMIFS('מעקב הוצאות'!$G$10:$G$250,'מעקב הוצאות'!$A$10:$A$250,K$22,'מעקב הוצאות'!$C$10:$C$250,$A31)</f>
        <v>0</v>
      </c>
      <c r="L31" s="9">
        <f>SUMIFS('מעקב הוצאות'!$G$10:$G$250,'מעקב הוצאות'!$A$10:$A$250,L$22,'מעקב הוצאות'!$C$10:$C$250,$A31)</f>
        <v>0</v>
      </c>
      <c r="M31" s="9">
        <f>SUMIFS('מעקב הוצאות'!$G$10:$G$250,'מעקב הוצאות'!$A$10:$A$250,M$22,'מעקב הוצאות'!$C$10:$C$250,$A31)</f>
        <v>0</v>
      </c>
      <c r="N31" s="139">
        <f>VLOOKUP(A31,'בניית תקציב'!B32:E65,3,FALSE)</f>
        <v>0</v>
      </c>
      <c r="O31" s="139">
        <f>VLOOKUP(A31,'בניית תקציב'!B32:E65,4,FALSE)</f>
        <v>0</v>
      </c>
      <c r="P31" s="41"/>
      <c r="Q31" s="41"/>
      <c r="R31" s="41"/>
      <c r="S31" s="41"/>
      <c r="T31" s="41"/>
      <c r="U31" s="41"/>
      <c r="V31" s="41"/>
      <c r="W31" s="41"/>
      <c r="X31" s="41"/>
      <c r="Y31" s="41"/>
      <c r="Z31" s="41"/>
      <c r="AA31" s="41"/>
      <c r="AB31" s="41"/>
      <c r="AC31" s="41"/>
      <c r="AD31" s="41"/>
    </row>
    <row r="32" spans="1:30">
      <c r="A32" s="9" t="s">
        <v>33</v>
      </c>
      <c r="B32" s="9">
        <f>SUMIFS('מעקב הוצאות'!$G$10:$G$250,'מעקב הוצאות'!$A$10:$A$250,B$22,'מעקב הוצאות'!$C$10:$C$250,$A32)</f>
        <v>0</v>
      </c>
      <c r="C32" s="9">
        <f>SUMIFS('מעקב הוצאות'!$G$10:$G$250,'מעקב הוצאות'!$A$10:$A$250,C$22,'מעקב הוצאות'!$C$10:$C$250,$A32)</f>
        <v>0</v>
      </c>
      <c r="D32" s="9">
        <f>SUMIFS('מעקב הוצאות'!$G$10:$G$250,'מעקב הוצאות'!$A$10:$A$250,D$22,'מעקב הוצאות'!$C$10:$C$250,$A32)</f>
        <v>0</v>
      </c>
      <c r="E32" s="9">
        <f>SUMIFS('מעקב הוצאות'!$G$10:$G$250,'מעקב הוצאות'!$A$10:$A$250,E$22,'מעקב הוצאות'!$C$10:$C$250,$A32)</f>
        <v>0</v>
      </c>
      <c r="F32" s="9">
        <f>SUMIFS('מעקב הוצאות'!$G$10:$G$250,'מעקב הוצאות'!$A$10:$A$250,F$22,'מעקב הוצאות'!$C$10:$C$250,$A32)</f>
        <v>0</v>
      </c>
      <c r="G32" s="9">
        <f>SUMIFS('מעקב הוצאות'!$G$10:$G$250,'מעקב הוצאות'!$A$10:$A$250,G$22,'מעקב הוצאות'!$C$10:$C$250,$A32)</f>
        <v>0</v>
      </c>
      <c r="H32" s="9">
        <f>SUMIFS('מעקב הוצאות'!$G$10:$G$250,'מעקב הוצאות'!$A$10:$A$250,H$22,'מעקב הוצאות'!$C$10:$C$250,$A32)</f>
        <v>0</v>
      </c>
      <c r="I32" s="9">
        <f>SUMIFS('מעקב הוצאות'!$G$10:$G$250,'מעקב הוצאות'!$A$10:$A$250,I$22,'מעקב הוצאות'!$C$10:$C$250,$A32)</f>
        <v>0</v>
      </c>
      <c r="J32" s="9">
        <f>SUMIFS('מעקב הוצאות'!$G$10:$G$250,'מעקב הוצאות'!$A$10:$A$250,J$22,'מעקב הוצאות'!$C$10:$C$250,$A32)</f>
        <v>0</v>
      </c>
      <c r="K32" s="9">
        <f>SUMIFS('מעקב הוצאות'!$G$10:$G$250,'מעקב הוצאות'!$A$10:$A$250,K$22,'מעקב הוצאות'!$C$10:$C$250,$A32)</f>
        <v>0</v>
      </c>
      <c r="L32" s="9">
        <f>SUMIFS('מעקב הוצאות'!$G$10:$G$250,'מעקב הוצאות'!$A$10:$A$250,L$22,'מעקב הוצאות'!$C$10:$C$250,$A32)</f>
        <v>0</v>
      </c>
      <c r="M32" s="9">
        <f>SUMIFS('מעקב הוצאות'!$G$10:$G$250,'מעקב הוצאות'!$A$10:$A$250,M$22,'מעקב הוצאות'!$C$10:$C$250,$A32)</f>
        <v>0</v>
      </c>
      <c r="N32" s="139">
        <f>VLOOKUP(A32,'בניית תקציב'!B33:E66,3,FALSE)</f>
        <v>0</v>
      </c>
      <c r="O32" s="139">
        <f>VLOOKUP(A32,'בניית תקציב'!B33:E66,4,FALSE)</f>
        <v>0</v>
      </c>
      <c r="P32" s="41"/>
      <c r="Q32" s="41"/>
      <c r="R32" s="41"/>
      <c r="S32" s="41"/>
      <c r="T32" s="41"/>
      <c r="U32" s="41"/>
      <c r="V32" s="41"/>
      <c r="W32" s="41"/>
      <c r="X32" s="41"/>
      <c r="Y32" s="41"/>
      <c r="Z32" s="41"/>
      <c r="AA32" s="41"/>
      <c r="AB32" s="41"/>
      <c r="AC32" s="41"/>
      <c r="AD32" s="41"/>
    </row>
    <row r="33" spans="1:30">
      <c r="A33" s="9" t="s">
        <v>34</v>
      </c>
      <c r="B33" s="9">
        <f>SUMIFS('מעקב הוצאות'!$G$10:$G$250,'מעקב הוצאות'!$A$10:$A$250,B$22,'מעקב הוצאות'!$C$10:$C$250,$A33)</f>
        <v>0</v>
      </c>
      <c r="C33" s="9">
        <f>SUMIFS('מעקב הוצאות'!$G$10:$G$250,'מעקב הוצאות'!$A$10:$A$250,C$22,'מעקב הוצאות'!$C$10:$C$250,$A33)</f>
        <v>0</v>
      </c>
      <c r="D33" s="9">
        <f>SUMIFS('מעקב הוצאות'!$G$10:$G$250,'מעקב הוצאות'!$A$10:$A$250,D$22,'מעקב הוצאות'!$C$10:$C$250,$A33)</f>
        <v>0</v>
      </c>
      <c r="E33" s="9">
        <f>SUMIFS('מעקב הוצאות'!$G$10:$G$250,'מעקב הוצאות'!$A$10:$A$250,E$22,'מעקב הוצאות'!$C$10:$C$250,$A33)</f>
        <v>0</v>
      </c>
      <c r="F33" s="9">
        <f>SUMIFS('מעקב הוצאות'!$G$10:$G$250,'מעקב הוצאות'!$A$10:$A$250,F$22,'מעקב הוצאות'!$C$10:$C$250,$A33)</f>
        <v>0</v>
      </c>
      <c r="G33" s="9">
        <f>SUMIFS('מעקב הוצאות'!$G$10:$G$250,'מעקב הוצאות'!$A$10:$A$250,G$22,'מעקב הוצאות'!$C$10:$C$250,$A33)</f>
        <v>0</v>
      </c>
      <c r="H33" s="9">
        <f>SUMIFS('מעקב הוצאות'!$G$10:$G$250,'מעקב הוצאות'!$A$10:$A$250,H$22,'מעקב הוצאות'!$C$10:$C$250,$A33)</f>
        <v>0</v>
      </c>
      <c r="I33" s="9">
        <f>SUMIFS('מעקב הוצאות'!$G$10:$G$250,'מעקב הוצאות'!$A$10:$A$250,I$22,'מעקב הוצאות'!$C$10:$C$250,$A33)</f>
        <v>0</v>
      </c>
      <c r="J33" s="9">
        <f>SUMIFS('מעקב הוצאות'!$G$10:$G$250,'מעקב הוצאות'!$A$10:$A$250,J$22,'מעקב הוצאות'!$C$10:$C$250,$A33)</f>
        <v>0</v>
      </c>
      <c r="K33" s="9">
        <f>SUMIFS('מעקב הוצאות'!$G$10:$G$250,'מעקב הוצאות'!$A$10:$A$250,K$22,'מעקב הוצאות'!$C$10:$C$250,$A33)</f>
        <v>0</v>
      </c>
      <c r="L33" s="9">
        <f>SUMIFS('מעקב הוצאות'!$G$10:$G$250,'מעקב הוצאות'!$A$10:$A$250,L$22,'מעקב הוצאות'!$C$10:$C$250,$A33)</f>
        <v>0</v>
      </c>
      <c r="M33" s="9">
        <f>SUMIFS('מעקב הוצאות'!$G$10:$G$250,'מעקב הוצאות'!$A$10:$A$250,M$22,'מעקב הוצאות'!$C$10:$C$250,$A33)</f>
        <v>0</v>
      </c>
      <c r="N33" s="139">
        <f>VLOOKUP(A33,'בניית תקציב'!B34:E67,3,FALSE)</f>
        <v>0</v>
      </c>
      <c r="O33" s="139">
        <f>VLOOKUP(A33,'בניית תקציב'!B34:E67,4,FALSE)</f>
        <v>0</v>
      </c>
      <c r="P33" s="41"/>
      <c r="Q33" s="41"/>
      <c r="R33" s="41"/>
      <c r="S33" s="41"/>
      <c r="T33" s="41"/>
      <c r="U33" s="41"/>
      <c r="V33" s="41"/>
      <c r="W33" s="41"/>
      <c r="X33" s="41"/>
      <c r="Y33" s="41"/>
      <c r="Z33" s="41"/>
      <c r="AA33" s="41"/>
      <c r="AB33" s="41"/>
      <c r="AC33" s="41"/>
      <c r="AD33" s="41"/>
    </row>
    <row r="34" spans="1:30">
      <c r="A34" s="9" t="s">
        <v>35</v>
      </c>
      <c r="B34" s="9">
        <f>SUMIFS('מעקב הוצאות'!$G$10:$G$250,'מעקב הוצאות'!$A$10:$A$250,B$22,'מעקב הוצאות'!$C$10:$C$250,$A34)</f>
        <v>0</v>
      </c>
      <c r="C34" s="9">
        <f>SUMIFS('מעקב הוצאות'!$G$10:$G$250,'מעקב הוצאות'!$A$10:$A$250,C$22,'מעקב הוצאות'!$C$10:$C$250,$A34)</f>
        <v>0</v>
      </c>
      <c r="D34" s="9">
        <f>SUMIFS('מעקב הוצאות'!$G$10:$G$250,'מעקב הוצאות'!$A$10:$A$250,D$22,'מעקב הוצאות'!$C$10:$C$250,$A34)</f>
        <v>0</v>
      </c>
      <c r="E34" s="9">
        <f>SUMIFS('מעקב הוצאות'!$G$10:$G$250,'מעקב הוצאות'!$A$10:$A$250,E$22,'מעקב הוצאות'!$C$10:$C$250,$A34)</f>
        <v>0</v>
      </c>
      <c r="F34" s="9">
        <f>SUMIFS('מעקב הוצאות'!$G$10:$G$250,'מעקב הוצאות'!$A$10:$A$250,F$22,'מעקב הוצאות'!$C$10:$C$250,$A34)</f>
        <v>0</v>
      </c>
      <c r="G34" s="9">
        <f>SUMIFS('מעקב הוצאות'!$G$10:$G$250,'מעקב הוצאות'!$A$10:$A$250,G$22,'מעקב הוצאות'!$C$10:$C$250,$A34)</f>
        <v>0</v>
      </c>
      <c r="H34" s="9">
        <f>SUMIFS('מעקב הוצאות'!$G$10:$G$250,'מעקב הוצאות'!$A$10:$A$250,H$22,'מעקב הוצאות'!$C$10:$C$250,$A34)</f>
        <v>0</v>
      </c>
      <c r="I34" s="9">
        <f>SUMIFS('מעקב הוצאות'!$G$10:$G$250,'מעקב הוצאות'!$A$10:$A$250,I$22,'מעקב הוצאות'!$C$10:$C$250,$A34)</f>
        <v>0</v>
      </c>
      <c r="J34" s="9">
        <f>SUMIFS('מעקב הוצאות'!$G$10:$G$250,'מעקב הוצאות'!$A$10:$A$250,J$22,'מעקב הוצאות'!$C$10:$C$250,$A34)</f>
        <v>0</v>
      </c>
      <c r="K34" s="9">
        <f>SUMIFS('מעקב הוצאות'!$G$10:$G$250,'מעקב הוצאות'!$A$10:$A$250,K$22,'מעקב הוצאות'!$C$10:$C$250,$A34)</f>
        <v>0</v>
      </c>
      <c r="L34" s="9">
        <f>SUMIFS('מעקב הוצאות'!$G$10:$G$250,'מעקב הוצאות'!$A$10:$A$250,L$22,'מעקב הוצאות'!$C$10:$C$250,$A34)</f>
        <v>0</v>
      </c>
      <c r="M34" s="9">
        <f>SUMIFS('מעקב הוצאות'!$G$10:$G$250,'מעקב הוצאות'!$A$10:$A$250,M$22,'מעקב הוצאות'!$C$10:$C$250,$A34)</f>
        <v>0</v>
      </c>
      <c r="N34" s="139">
        <f>VLOOKUP(A34,'בניית תקציב'!B35:E68,3,FALSE)</f>
        <v>0</v>
      </c>
      <c r="O34" s="139">
        <f>VLOOKUP(A34,'בניית תקציב'!B35:E68,4,FALSE)</f>
        <v>0</v>
      </c>
      <c r="P34" s="41"/>
      <c r="Q34" s="41"/>
      <c r="R34" s="41"/>
      <c r="S34" s="41"/>
      <c r="T34" s="41"/>
      <c r="U34" s="41"/>
      <c r="V34" s="41"/>
      <c r="W34" s="41"/>
      <c r="X34" s="41"/>
      <c r="Y34" s="41"/>
      <c r="Z34" s="41"/>
      <c r="AA34" s="41"/>
      <c r="AB34" s="41"/>
      <c r="AC34" s="41"/>
      <c r="AD34" s="41"/>
    </row>
    <row r="35" spans="1:30">
      <c r="A35" s="9" t="s">
        <v>36</v>
      </c>
      <c r="B35" s="9">
        <f>SUMIFS('מעקב הוצאות'!$G$10:$G$250,'מעקב הוצאות'!$A$10:$A$250,B$22,'מעקב הוצאות'!$C$10:$C$250,$A35)</f>
        <v>0</v>
      </c>
      <c r="C35" s="9">
        <f>SUMIFS('מעקב הוצאות'!$G$10:$G$250,'מעקב הוצאות'!$A$10:$A$250,C$22,'מעקב הוצאות'!$C$10:$C$250,$A35)</f>
        <v>0</v>
      </c>
      <c r="D35" s="9">
        <f>SUMIFS('מעקב הוצאות'!$G$10:$G$250,'מעקב הוצאות'!$A$10:$A$250,D$22,'מעקב הוצאות'!$C$10:$C$250,$A35)</f>
        <v>0</v>
      </c>
      <c r="E35" s="9">
        <f>SUMIFS('מעקב הוצאות'!$G$10:$G$250,'מעקב הוצאות'!$A$10:$A$250,E$22,'מעקב הוצאות'!$C$10:$C$250,$A35)</f>
        <v>0</v>
      </c>
      <c r="F35" s="9">
        <f>SUMIFS('מעקב הוצאות'!$G$10:$G$250,'מעקב הוצאות'!$A$10:$A$250,F$22,'מעקב הוצאות'!$C$10:$C$250,$A35)</f>
        <v>0</v>
      </c>
      <c r="G35" s="9">
        <f>SUMIFS('מעקב הוצאות'!$G$10:$G$250,'מעקב הוצאות'!$A$10:$A$250,G$22,'מעקב הוצאות'!$C$10:$C$250,$A35)</f>
        <v>0</v>
      </c>
      <c r="H35" s="9">
        <f>SUMIFS('מעקב הוצאות'!$G$10:$G$250,'מעקב הוצאות'!$A$10:$A$250,H$22,'מעקב הוצאות'!$C$10:$C$250,$A35)</f>
        <v>0</v>
      </c>
      <c r="I35" s="9">
        <f>SUMIFS('מעקב הוצאות'!$G$10:$G$250,'מעקב הוצאות'!$A$10:$A$250,I$22,'מעקב הוצאות'!$C$10:$C$250,$A35)</f>
        <v>0</v>
      </c>
      <c r="J35" s="9">
        <f>SUMIFS('מעקב הוצאות'!$G$10:$G$250,'מעקב הוצאות'!$A$10:$A$250,J$22,'מעקב הוצאות'!$C$10:$C$250,$A35)</f>
        <v>0</v>
      </c>
      <c r="K35" s="9">
        <f>SUMIFS('מעקב הוצאות'!$G$10:$G$250,'מעקב הוצאות'!$A$10:$A$250,K$22,'מעקב הוצאות'!$C$10:$C$250,$A35)</f>
        <v>0</v>
      </c>
      <c r="L35" s="9">
        <f>SUMIFS('מעקב הוצאות'!$G$10:$G$250,'מעקב הוצאות'!$A$10:$A$250,L$22,'מעקב הוצאות'!$C$10:$C$250,$A35)</f>
        <v>0</v>
      </c>
      <c r="M35" s="9">
        <f>SUMIFS('מעקב הוצאות'!$G$10:$G$250,'מעקב הוצאות'!$A$10:$A$250,M$22,'מעקב הוצאות'!$C$10:$C$250,$A35)</f>
        <v>0</v>
      </c>
      <c r="N35" s="139">
        <f>VLOOKUP(A35,'בניית תקציב'!B36:E69,3,FALSE)</f>
        <v>0</v>
      </c>
      <c r="O35" s="139">
        <f>VLOOKUP(A35,'בניית תקציב'!B36:E69,4,FALSE)</f>
        <v>0</v>
      </c>
      <c r="P35" s="41"/>
      <c r="Q35" s="41"/>
      <c r="R35" s="41"/>
      <c r="S35" s="41"/>
      <c r="T35" s="41"/>
      <c r="U35" s="41"/>
      <c r="V35" s="41"/>
      <c r="W35" s="41"/>
      <c r="X35" s="41"/>
      <c r="Y35" s="41"/>
      <c r="Z35" s="41"/>
      <c r="AA35" s="41"/>
      <c r="AB35" s="41"/>
      <c r="AC35" s="41"/>
      <c r="AD35" s="41"/>
    </row>
    <row r="36" spans="1:30">
      <c r="A36" s="9" t="s">
        <v>37</v>
      </c>
      <c r="B36" s="9">
        <f>SUMIFS('מעקב הוצאות'!$G$10:$G$250,'מעקב הוצאות'!$A$10:$A$250,B$22,'מעקב הוצאות'!$C$10:$C$250,$A36)</f>
        <v>0</v>
      </c>
      <c r="C36" s="9">
        <f>SUMIFS('מעקב הוצאות'!$G$10:$G$250,'מעקב הוצאות'!$A$10:$A$250,C$22,'מעקב הוצאות'!$C$10:$C$250,$A36)</f>
        <v>0</v>
      </c>
      <c r="D36" s="9">
        <f>SUMIFS('מעקב הוצאות'!$G$10:$G$250,'מעקב הוצאות'!$A$10:$A$250,D$22,'מעקב הוצאות'!$C$10:$C$250,$A36)</f>
        <v>0</v>
      </c>
      <c r="E36" s="9">
        <f>SUMIFS('מעקב הוצאות'!$G$10:$G$250,'מעקב הוצאות'!$A$10:$A$250,E$22,'מעקב הוצאות'!$C$10:$C$250,$A36)</f>
        <v>0</v>
      </c>
      <c r="F36" s="9">
        <f>SUMIFS('מעקב הוצאות'!$G$10:$G$250,'מעקב הוצאות'!$A$10:$A$250,F$22,'מעקב הוצאות'!$C$10:$C$250,$A36)</f>
        <v>0</v>
      </c>
      <c r="G36" s="9">
        <f>SUMIFS('מעקב הוצאות'!$G$10:$G$250,'מעקב הוצאות'!$A$10:$A$250,G$22,'מעקב הוצאות'!$C$10:$C$250,$A36)</f>
        <v>0</v>
      </c>
      <c r="H36" s="9">
        <f>SUMIFS('מעקב הוצאות'!$G$10:$G$250,'מעקב הוצאות'!$A$10:$A$250,H$22,'מעקב הוצאות'!$C$10:$C$250,$A36)</f>
        <v>0</v>
      </c>
      <c r="I36" s="9">
        <f>SUMIFS('מעקב הוצאות'!$G$10:$G$250,'מעקב הוצאות'!$A$10:$A$250,I$22,'מעקב הוצאות'!$C$10:$C$250,$A36)</f>
        <v>0</v>
      </c>
      <c r="J36" s="9">
        <f>SUMIFS('מעקב הוצאות'!$G$10:$G$250,'מעקב הוצאות'!$A$10:$A$250,J$22,'מעקב הוצאות'!$C$10:$C$250,$A36)</f>
        <v>0</v>
      </c>
      <c r="K36" s="9">
        <f>SUMIFS('מעקב הוצאות'!$G$10:$G$250,'מעקב הוצאות'!$A$10:$A$250,K$22,'מעקב הוצאות'!$C$10:$C$250,$A36)</f>
        <v>0</v>
      </c>
      <c r="L36" s="9">
        <f>SUMIFS('מעקב הוצאות'!$G$10:$G$250,'מעקב הוצאות'!$A$10:$A$250,L$22,'מעקב הוצאות'!$C$10:$C$250,$A36)</f>
        <v>0</v>
      </c>
      <c r="M36" s="9">
        <f>SUMIFS('מעקב הוצאות'!$G$10:$G$250,'מעקב הוצאות'!$A$10:$A$250,M$22,'מעקב הוצאות'!$C$10:$C$250,$A36)</f>
        <v>0</v>
      </c>
      <c r="N36" s="139">
        <f>VLOOKUP(A36,'בניית תקציב'!B37:E70,3,FALSE)</f>
        <v>0</v>
      </c>
      <c r="O36" s="139">
        <f>VLOOKUP(A36,'בניית תקציב'!B37:E70,4,FALSE)</f>
        <v>0</v>
      </c>
      <c r="P36" s="41"/>
      <c r="Q36" s="41"/>
      <c r="R36" s="41"/>
      <c r="S36" s="41"/>
      <c r="T36" s="41"/>
      <c r="U36" s="41"/>
      <c r="V36" s="41"/>
      <c r="W36" s="41"/>
      <c r="X36" s="41"/>
      <c r="Y36" s="41"/>
      <c r="Z36" s="41"/>
      <c r="AA36" s="41"/>
      <c r="AB36" s="41"/>
      <c r="AC36" s="41"/>
      <c r="AD36" s="41"/>
    </row>
    <row r="37" spans="1:30">
      <c r="A37" s="9" t="s">
        <v>38</v>
      </c>
      <c r="B37" s="9">
        <f>SUMIFS('מעקב הוצאות'!$G$10:$G$250,'מעקב הוצאות'!$A$10:$A$250,B$22,'מעקב הוצאות'!$C$10:$C$250,$A37)</f>
        <v>0</v>
      </c>
      <c r="C37" s="9">
        <f>SUMIFS('מעקב הוצאות'!$G$10:$G$250,'מעקב הוצאות'!$A$10:$A$250,C$22,'מעקב הוצאות'!$C$10:$C$250,$A37)</f>
        <v>0</v>
      </c>
      <c r="D37" s="9">
        <f>SUMIFS('מעקב הוצאות'!$G$10:$G$250,'מעקב הוצאות'!$A$10:$A$250,D$22,'מעקב הוצאות'!$C$10:$C$250,$A37)</f>
        <v>0</v>
      </c>
      <c r="E37" s="9">
        <f>SUMIFS('מעקב הוצאות'!$G$10:$G$250,'מעקב הוצאות'!$A$10:$A$250,E$22,'מעקב הוצאות'!$C$10:$C$250,$A37)</f>
        <v>0</v>
      </c>
      <c r="F37" s="9">
        <f>SUMIFS('מעקב הוצאות'!$G$10:$G$250,'מעקב הוצאות'!$A$10:$A$250,F$22,'מעקב הוצאות'!$C$10:$C$250,$A37)</f>
        <v>0</v>
      </c>
      <c r="G37" s="9">
        <f>SUMIFS('מעקב הוצאות'!$G$10:$G$250,'מעקב הוצאות'!$A$10:$A$250,G$22,'מעקב הוצאות'!$C$10:$C$250,$A37)</f>
        <v>0</v>
      </c>
      <c r="H37" s="9">
        <f>SUMIFS('מעקב הוצאות'!$G$10:$G$250,'מעקב הוצאות'!$A$10:$A$250,H$22,'מעקב הוצאות'!$C$10:$C$250,$A37)</f>
        <v>0</v>
      </c>
      <c r="I37" s="9">
        <f>SUMIFS('מעקב הוצאות'!$G$10:$G$250,'מעקב הוצאות'!$A$10:$A$250,I$22,'מעקב הוצאות'!$C$10:$C$250,$A37)</f>
        <v>0</v>
      </c>
      <c r="J37" s="9">
        <f>SUMIFS('מעקב הוצאות'!$G$10:$G$250,'מעקב הוצאות'!$A$10:$A$250,J$22,'מעקב הוצאות'!$C$10:$C$250,$A37)</f>
        <v>0</v>
      </c>
      <c r="K37" s="9">
        <f>SUMIFS('מעקב הוצאות'!$G$10:$G$250,'מעקב הוצאות'!$A$10:$A$250,K$22,'מעקב הוצאות'!$C$10:$C$250,$A37)</f>
        <v>0</v>
      </c>
      <c r="L37" s="9">
        <f>SUMIFS('מעקב הוצאות'!$G$10:$G$250,'מעקב הוצאות'!$A$10:$A$250,L$22,'מעקב הוצאות'!$C$10:$C$250,$A37)</f>
        <v>0</v>
      </c>
      <c r="M37" s="9">
        <f>SUMIFS('מעקב הוצאות'!$G$10:$G$250,'מעקב הוצאות'!$A$10:$A$250,M$22,'מעקב הוצאות'!$C$10:$C$250,$A37)</f>
        <v>0</v>
      </c>
      <c r="N37" s="139">
        <f>VLOOKUP(A37,'בניית תקציב'!B38:E71,3,FALSE)</f>
        <v>0</v>
      </c>
      <c r="O37" s="139">
        <f>VLOOKUP(A37,'בניית תקציב'!B38:E71,4,FALSE)</f>
        <v>0</v>
      </c>
      <c r="P37" s="41"/>
      <c r="Q37" s="41"/>
      <c r="R37" s="41"/>
      <c r="S37" s="41"/>
      <c r="T37" s="41"/>
      <c r="U37" s="41"/>
      <c r="V37" s="41"/>
      <c r="W37" s="41"/>
      <c r="X37" s="41"/>
      <c r="Y37" s="41"/>
      <c r="Z37" s="41"/>
      <c r="AA37" s="41"/>
      <c r="AB37" s="41"/>
      <c r="AC37" s="41"/>
      <c r="AD37" s="41"/>
    </row>
    <row r="38" spans="1:30">
      <c r="A38" s="9" t="s">
        <v>39</v>
      </c>
      <c r="B38" s="9">
        <f>SUMIFS('מעקב הוצאות'!$G$10:$G$250,'מעקב הוצאות'!$A$10:$A$250,B$22,'מעקב הוצאות'!$C$10:$C$250,$A38)</f>
        <v>0</v>
      </c>
      <c r="C38" s="9">
        <f>SUMIFS('מעקב הוצאות'!$G$10:$G$250,'מעקב הוצאות'!$A$10:$A$250,C$22,'מעקב הוצאות'!$C$10:$C$250,$A38)</f>
        <v>0</v>
      </c>
      <c r="D38" s="9">
        <f>SUMIFS('מעקב הוצאות'!$G$10:$G$250,'מעקב הוצאות'!$A$10:$A$250,D$22,'מעקב הוצאות'!$C$10:$C$250,$A38)</f>
        <v>0</v>
      </c>
      <c r="E38" s="9">
        <f>SUMIFS('מעקב הוצאות'!$G$10:$G$250,'מעקב הוצאות'!$A$10:$A$250,E$22,'מעקב הוצאות'!$C$10:$C$250,$A38)</f>
        <v>0</v>
      </c>
      <c r="F38" s="9">
        <f>SUMIFS('מעקב הוצאות'!$G$10:$G$250,'מעקב הוצאות'!$A$10:$A$250,F$22,'מעקב הוצאות'!$C$10:$C$250,$A38)</f>
        <v>0</v>
      </c>
      <c r="G38" s="9">
        <f>SUMIFS('מעקב הוצאות'!$G$10:$G$250,'מעקב הוצאות'!$A$10:$A$250,G$22,'מעקב הוצאות'!$C$10:$C$250,$A38)</f>
        <v>0</v>
      </c>
      <c r="H38" s="9">
        <f>SUMIFS('מעקב הוצאות'!$G$10:$G$250,'מעקב הוצאות'!$A$10:$A$250,H$22,'מעקב הוצאות'!$C$10:$C$250,$A38)</f>
        <v>0</v>
      </c>
      <c r="I38" s="9">
        <f>SUMIFS('מעקב הוצאות'!$G$10:$G$250,'מעקב הוצאות'!$A$10:$A$250,I$22,'מעקב הוצאות'!$C$10:$C$250,$A38)</f>
        <v>0</v>
      </c>
      <c r="J38" s="9">
        <f>SUMIFS('מעקב הוצאות'!$G$10:$G$250,'מעקב הוצאות'!$A$10:$A$250,J$22,'מעקב הוצאות'!$C$10:$C$250,$A38)</f>
        <v>0</v>
      </c>
      <c r="K38" s="9">
        <f>SUMIFS('מעקב הוצאות'!$G$10:$G$250,'מעקב הוצאות'!$A$10:$A$250,K$22,'מעקב הוצאות'!$C$10:$C$250,$A38)</f>
        <v>0</v>
      </c>
      <c r="L38" s="9">
        <f>SUMIFS('מעקב הוצאות'!$G$10:$G$250,'מעקב הוצאות'!$A$10:$A$250,L$22,'מעקב הוצאות'!$C$10:$C$250,$A38)</f>
        <v>0</v>
      </c>
      <c r="M38" s="9">
        <f>SUMIFS('מעקב הוצאות'!$G$10:$G$250,'מעקב הוצאות'!$A$10:$A$250,M$22,'מעקב הוצאות'!$C$10:$C$250,$A38)</f>
        <v>0</v>
      </c>
      <c r="N38" s="139">
        <f>VLOOKUP(A38,'בניית תקציב'!B39:E72,3,FALSE)</f>
        <v>0</v>
      </c>
      <c r="O38" s="139">
        <f>VLOOKUP(A38,'בניית תקציב'!B39:E72,4,FALSE)</f>
        <v>0</v>
      </c>
      <c r="P38" s="41"/>
      <c r="Q38" s="41"/>
      <c r="R38" s="41"/>
      <c r="S38" s="41"/>
      <c r="T38" s="41"/>
      <c r="U38" s="41"/>
      <c r="V38" s="41"/>
      <c r="W38" s="41"/>
      <c r="X38" s="41"/>
      <c r="Y38" s="41"/>
      <c r="Z38" s="41"/>
      <c r="AA38" s="41"/>
      <c r="AB38" s="41"/>
      <c r="AC38" s="41"/>
      <c r="AD38" s="41"/>
    </row>
    <row r="39" spans="1:30">
      <c r="A39" s="9" t="s">
        <v>40</v>
      </c>
      <c r="B39" s="9">
        <f>SUMIFS('מעקב הוצאות'!$G$10:$G$250,'מעקב הוצאות'!$A$10:$A$250,B$22,'מעקב הוצאות'!$C$10:$C$250,$A39)</f>
        <v>0</v>
      </c>
      <c r="C39" s="9">
        <f>SUMIFS('מעקב הוצאות'!$G$10:$G$250,'מעקב הוצאות'!$A$10:$A$250,C$22,'מעקב הוצאות'!$C$10:$C$250,$A39)</f>
        <v>0</v>
      </c>
      <c r="D39" s="9">
        <f>SUMIFS('מעקב הוצאות'!$G$10:$G$250,'מעקב הוצאות'!$A$10:$A$250,D$22,'מעקב הוצאות'!$C$10:$C$250,$A39)</f>
        <v>0</v>
      </c>
      <c r="E39" s="9">
        <f>SUMIFS('מעקב הוצאות'!$G$10:$G$250,'מעקב הוצאות'!$A$10:$A$250,E$22,'מעקב הוצאות'!$C$10:$C$250,$A39)</f>
        <v>0</v>
      </c>
      <c r="F39" s="9">
        <f>SUMIFS('מעקב הוצאות'!$G$10:$G$250,'מעקב הוצאות'!$A$10:$A$250,F$22,'מעקב הוצאות'!$C$10:$C$250,$A39)</f>
        <v>0</v>
      </c>
      <c r="G39" s="9">
        <f>SUMIFS('מעקב הוצאות'!$G$10:$G$250,'מעקב הוצאות'!$A$10:$A$250,G$22,'מעקב הוצאות'!$C$10:$C$250,$A39)</f>
        <v>0</v>
      </c>
      <c r="H39" s="9">
        <f>SUMIFS('מעקב הוצאות'!$G$10:$G$250,'מעקב הוצאות'!$A$10:$A$250,H$22,'מעקב הוצאות'!$C$10:$C$250,$A39)</f>
        <v>0</v>
      </c>
      <c r="I39" s="9">
        <f>SUMIFS('מעקב הוצאות'!$G$10:$G$250,'מעקב הוצאות'!$A$10:$A$250,I$22,'מעקב הוצאות'!$C$10:$C$250,$A39)</f>
        <v>0</v>
      </c>
      <c r="J39" s="9">
        <f>SUMIFS('מעקב הוצאות'!$G$10:$G$250,'מעקב הוצאות'!$A$10:$A$250,J$22,'מעקב הוצאות'!$C$10:$C$250,$A39)</f>
        <v>0</v>
      </c>
      <c r="K39" s="9">
        <f>SUMIFS('מעקב הוצאות'!$G$10:$G$250,'מעקב הוצאות'!$A$10:$A$250,K$22,'מעקב הוצאות'!$C$10:$C$250,$A39)</f>
        <v>0</v>
      </c>
      <c r="L39" s="9">
        <f>SUMIFS('מעקב הוצאות'!$G$10:$G$250,'מעקב הוצאות'!$A$10:$A$250,L$22,'מעקב הוצאות'!$C$10:$C$250,$A39)</f>
        <v>0</v>
      </c>
      <c r="M39" s="9">
        <f>SUMIFS('מעקב הוצאות'!$G$10:$G$250,'מעקב הוצאות'!$A$10:$A$250,M$22,'מעקב הוצאות'!$C$10:$C$250,$A39)</f>
        <v>0</v>
      </c>
      <c r="N39" s="139">
        <f>VLOOKUP(A39,'בניית תקציב'!B40:E73,3,FALSE)</f>
        <v>0</v>
      </c>
      <c r="O39" s="139">
        <f>VLOOKUP(A39,'בניית תקציב'!B40:E73,4,FALSE)</f>
        <v>0</v>
      </c>
      <c r="P39" s="41"/>
      <c r="Q39" s="41"/>
      <c r="R39" s="41"/>
      <c r="S39" s="41"/>
      <c r="T39" s="41"/>
      <c r="U39" s="41"/>
      <c r="V39" s="41"/>
      <c r="W39" s="41"/>
      <c r="X39" s="41"/>
      <c r="Y39" s="41"/>
      <c r="Z39" s="41"/>
      <c r="AA39" s="41"/>
      <c r="AB39" s="41"/>
      <c r="AC39" s="41"/>
      <c r="AD39" s="41"/>
    </row>
    <row r="40" spans="1:30">
      <c r="A40" s="9" t="s">
        <v>41</v>
      </c>
      <c r="B40" s="9">
        <f>SUMIFS('מעקב הוצאות'!$G$10:$G$250,'מעקב הוצאות'!$A$10:$A$250,B$22,'מעקב הוצאות'!$C$10:$C$250,$A40)</f>
        <v>0</v>
      </c>
      <c r="C40" s="9">
        <f>SUMIFS('מעקב הוצאות'!$G$10:$G$250,'מעקב הוצאות'!$A$10:$A$250,C$22,'מעקב הוצאות'!$C$10:$C$250,$A40)</f>
        <v>0</v>
      </c>
      <c r="D40" s="9">
        <f>SUMIFS('מעקב הוצאות'!$G$10:$G$250,'מעקב הוצאות'!$A$10:$A$250,D$22,'מעקב הוצאות'!$C$10:$C$250,$A40)</f>
        <v>0</v>
      </c>
      <c r="E40" s="9">
        <f>SUMIFS('מעקב הוצאות'!$G$10:$G$250,'מעקב הוצאות'!$A$10:$A$250,E$22,'מעקב הוצאות'!$C$10:$C$250,$A40)</f>
        <v>0</v>
      </c>
      <c r="F40" s="9">
        <f>SUMIFS('מעקב הוצאות'!$G$10:$G$250,'מעקב הוצאות'!$A$10:$A$250,F$22,'מעקב הוצאות'!$C$10:$C$250,$A40)</f>
        <v>0</v>
      </c>
      <c r="G40" s="9">
        <f>SUMIFS('מעקב הוצאות'!$G$10:$G$250,'מעקב הוצאות'!$A$10:$A$250,G$22,'מעקב הוצאות'!$C$10:$C$250,$A40)</f>
        <v>0</v>
      </c>
      <c r="H40" s="9">
        <f>SUMIFS('מעקב הוצאות'!$G$10:$G$250,'מעקב הוצאות'!$A$10:$A$250,H$22,'מעקב הוצאות'!$C$10:$C$250,$A40)</f>
        <v>0</v>
      </c>
      <c r="I40" s="9">
        <f>SUMIFS('מעקב הוצאות'!$G$10:$G$250,'מעקב הוצאות'!$A$10:$A$250,I$22,'מעקב הוצאות'!$C$10:$C$250,$A40)</f>
        <v>0</v>
      </c>
      <c r="J40" s="9">
        <f>SUMIFS('מעקב הוצאות'!$G$10:$G$250,'מעקב הוצאות'!$A$10:$A$250,J$22,'מעקב הוצאות'!$C$10:$C$250,$A40)</f>
        <v>0</v>
      </c>
      <c r="K40" s="9">
        <f>SUMIFS('מעקב הוצאות'!$G$10:$G$250,'מעקב הוצאות'!$A$10:$A$250,K$22,'מעקב הוצאות'!$C$10:$C$250,$A40)</f>
        <v>0</v>
      </c>
      <c r="L40" s="9">
        <f>SUMIFS('מעקב הוצאות'!$G$10:$G$250,'מעקב הוצאות'!$A$10:$A$250,L$22,'מעקב הוצאות'!$C$10:$C$250,$A40)</f>
        <v>0</v>
      </c>
      <c r="M40" s="9">
        <f>SUMIFS('מעקב הוצאות'!$G$10:$G$250,'מעקב הוצאות'!$A$10:$A$250,M$22,'מעקב הוצאות'!$C$10:$C$250,$A40)</f>
        <v>0</v>
      </c>
      <c r="N40" s="139">
        <f>VLOOKUP(A40,'בניית תקציב'!B41:E74,3,FALSE)</f>
        <v>0</v>
      </c>
      <c r="O40" s="139">
        <f>VLOOKUP(A40,'בניית תקציב'!B41:E74,4,FALSE)</f>
        <v>0</v>
      </c>
      <c r="P40" s="41"/>
      <c r="Q40" s="41"/>
      <c r="R40" s="41"/>
      <c r="S40" s="41"/>
      <c r="T40" s="41"/>
      <c r="U40" s="41"/>
      <c r="V40" s="41"/>
      <c r="W40" s="41"/>
      <c r="X40" s="41"/>
      <c r="Y40" s="41"/>
      <c r="Z40" s="41"/>
      <c r="AA40" s="41"/>
      <c r="AB40" s="41"/>
      <c r="AC40" s="41"/>
      <c r="AD40" s="41"/>
    </row>
    <row r="41" spans="1:30">
      <c r="A41" s="9" t="s">
        <v>42</v>
      </c>
      <c r="B41" s="9">
        <f>SUMIFS('מעקב הוצאות'!$G$10:$G$250,'מעקב הוצאות'!$A$10:$A$250,B$22,'מעקב הוצאות'!$C$10:$C$250,$A41)</f>
        <v>0</v>
      </c>
      <c r="C41" s="9">
        <f>SUMIFS('מעקב הוצאות'!$G$10:$G$250,'מעקב הוצאות'!$A$10:$A$250,C$22,'מעקב הוצאות'!$C$10:$C$250,$A41)</f>
        <v>0</v>
      </c>
      <c r="D41" s="9">
        <f>SUMIFS('מעקב הוצאות'!$G$10:$G$250,'מעקב הוצאות'!$A$10:$A$250,D$22,'מעקב הוצאות'!$C$10:$C$250,$A41)</f>
        <v>0</v>
      </c>
      <c r="E41" s="9">
        <f>SUMIFS('מעקב הוצאות'!$G$10:$G$250,'מעקב הוצאות'!$A$10:$A$250,E$22,'מעקב הוצאות'!$C$10:$C$250,$A41)</f>
        <v>0</v>
      </c>
      <c r="F41" s="9">
        <f>SUMIFS('מעקב הוצאות'!$G$10:$G$250,'מעקב הוצאות'!$A$10:$A$250,F$22,'מעקב הוצאות'!$C$10:$C$250,$A41)</f>
        <v>0</v>
      </c>
      <c r="G41" s="9">
        <f>SUMIFS('מעקב הוצאות'!$G$10:$G$250,'מעקב הוצאות'!$A$10:$A$250,G$22,'מעקב הוצאות'!$C$10:$C$250,$A41)</f>
        <v>0</v>
      </c>
      <c r="H41" s="9">
        <f>SUMIFS('מעקב הוצאות'!$G$10:$G$250,'מעקב הוצאות'!$A$10:$A$250,H$22,'מעקב הוצאות'!$C$10:$C$250,$A41)</f>
        <v>0</v>
      </c>
      <c r="I41" s="9">
        <f>SUMIFS('מעקב הוצאות'!$G$10:$G$250,'מעקב הוצאות'!$A$10:$A$250,I$22,'מעקב הוצאות'!$C$10:$C$250,$A41)</f>
        <v>0</v>
      </c>
      <c r="J41" s="9">
        <f>SUMIFS('מעקב הוצאות'!$G$10:$G$250,'מעקב הוצאות'!$A$10:$A$250,J$22,'מעקב הוצאות'!$C$10:$C$250,$A41)</f>
        <v>0</v>
      </c>
      <c r="K41" s="9">
        <f>SUMIFS('מעקב הוצאות'!$G$10:$G$250,'מעקב הוצאות'!$A$10:$A$250,K$22,'מעקב הוצאות'!$C$10:$C$250,$A41)</f>
        <v>0</v>
      </c>
      <c r="L41" s="9">
        <f>SUMIFS('מעקב הוצאות'!$G$10:$G$250,'מעקב הוצאות'!$A$10:$A$250,L$22,'מעקב הוצאות'!$C$10:$C$250,$A41)</f>
        <v>0</v>
      </c>
      <c r="M41" s="9">
        <f>SUMIFS('מעקב הוצאות'!$G$10:$G$250,'מעקב הוצאות'!$A$10:$A$250,M$22,'מעקב הוצאות'!$C$10:$C$250,$A41)</f>
        <v>0</v>
      </c>
      <c r="N41" s="139">
        <f>VLOOKUP(A41,'בניית תקציב'!B42:E75,3,FALSE)</f>
        <v>0</v>
      </c>
      <c r="O41" s="139">
        <f>VLOOKUP(A41,'בניית תקציב'!B42:E75,4,FALSE)</f>
        <v>0</v>
      </c>
      <c r="P41" s="41"/>
      <c r="Q41" s="41"/>
      <c r="R41" s="41"/>
      <c r="S41" s="41"/>
      <c r="T41" s="41"/>
      <c r="U41" s="41"/>
      <c r="V41" s="41"/>
      <c r="W41" s="41"/>
      <c r="X41" s="41"/>
      <c r="Y41" s="41"/>
      <c r="Z41" s="41"/>
      <c r="AA41" s="41"/>
      <c r="AB41" s="41"/>
      <c r="AC41" s="41"/>
      <c r="AD41" s="41"/>
    </row>
    <row r="42" spans="1:30">
      <c r="A42" s="9" t="s">
        <v>43</v>
      </c>
      <c r="B42" s="9">
        <f>SUMIFS('מעקב הוצאות'!$G$10:$G$250,'מעקב הוצאות'!$A$10:$A$250,B$22,'מעקב הוצאות'!$C$10:$C$250,$A42)</f>
        <v>0</v>
      </c>
      <c r="C42" s="9">
        <f>SUMIFS('מעקב הוצאות'!$G$10:$G$250,'מעקב הוצאות'!$A$10:$A$250,C$22,'מעקב הוצאות'!$C$10:$C$250,$A42)</f>
        <v>0</v>
      </c>
      <c r="D42" s="9">
        <f>SUMIFS('מעקב הוצאות'!$G$10:$G$250,'מעקב הוצאות'!$A$10:$A$250,D$22,'מעקב הוצאות'!$C$10:$C$250,$A42)</f>
        <v>0</v>
      </c>
      <c r="E42" s="9">
        <f>SUMIFS('מעקב הוצאות'!$G$10:$G$250,'מעקב הוצאות'!$A$10:$A$250,E$22,'מעקב הוצאות'!$C$10:$C$250,$A42)</f>
        <v>0</v>
      </c>
      <c r="F42" s="9">
        <f>SUMIFS('מעקב הוצאות'!$G$10:$G$250,'מעקב הוצאות'!$A$10:$A$250,F$22,'מעקב הוצאות'!$C$10:$C$250,$A42)</f>
        <v>0</v>
      </c>
      <c r="G42" s="9">
        <f>SUMIFS('מעקב הוצאות'!$G$10:$G$250,'מעקב הוצאות'!$A$10:$A$250,G$22,'מעקב הוצאות'!$C$10:$C$250,$A42)</f>
        <v>0</v>
      </c>
      <c r="H42" s="9">
        <f>SUMIFS('מעקב הוצאות'!$G$10:$G$250,'מעקב הוצאות'!$A$10:$A$250,H$22,'מעקב הוצאות'!$C$10:$C$250,$A42)</f>
        <v>0</v>
      </c>
      <c r="I42" s="9">
        <f>SUMIFS('מעקב הוצאות'!$G$10:$G$250,'מעקב הוצאות'!$A$10:$A$250,I$22,'מעקב הוצאות'!$C$10:$C$250,$A42)</f>
        <v>0</v>
      </c>
      <c r="J42" s="9">
        <f>SUMIFS('מעקב הוצאות'!$G$10:$G$250,'מעקב הוצאות'!$A$10:$A$250,J$22,'מעקב הוצאות'!$C$10:$C$250,$A42)</f>
        <v>0</v>
      </c>
      <c r="K42" s="9">
        <f>SUMIFS('מעקב הוצאות'!$G$10:$G$250,'מעקב הוצאות'!$A$10:$A$250,K$22,'מעקב הוצאות'!$C$10:$C$250,$A42)</f>
        <v>0</v>
      </c>
      <c r="L42" s="9">
        <f>SUMIFS('מעקב הוצאות'!$G$10:$G$250,'מעקב הוצאות'!$A$10:$A$250,L$22,'מעקב הוצאות'!$C$10:$C$250,$A42)</f>
        <v>0</v>
      </c>
      <c r="M42" s="9">
        <f>SUMIFS('מעקב הוצאות'!$G$10:$G$250,'מעקב הוצאות'!$A$10:$A$250,M$22,'מעקב הוצאות'!$C$10:$C$250,$A42)</f>
        <v>0</v>
      </c>
      <c r="N42" s="139">
        <f>VLOOKUP(A42,'בניית תקציב'!B43:E76,3,FALSE)</f>
        <v>0</v>
      </c>
      <c r="O42" s="139">
        <f>VLOOKUP(A42,'בניית תקציב'!B43:E76,4,FALSE)</f>
        <v>0</v>
      </c>
      <c r="P42" s="41"/>
      <c r="Q42" s="41"/>
      <c r="R42" s="41"/>
      <c r="S42" s="41"/>
      <c r="T42" s="41"/>
      <c r="U42" s="41"/>
      <c r="V42" s="41"/>
      <c r="W42" s="41"/>
      <c r="X42" s="41"/>
      <c r="Y42" s="41"/>
      <c r="Z42" s="41"/>
      <c r="AA42" s="41"/>
      <c r="AB42" s="41"/>
      <c r="AC42" s="41"/>
      <c r="AD42" s="41"/>
    </row>
    <row r="43" spans="1:30">
      <c r="A43" s="9" t="s">
        <v>171</v>
      </c>
      <c r="B43" s="9">
        <f>SUMIFS('מעקב הוצאות'!$G$10:$G$250,'מעקב הוצאות'!$A$10:$A$250,B$22,'מעקב הוצאות'!$C$10:$C$250,$A43)</f>
        <v>0</v>
      </c>
      <c r="C43" s="9">
        <f>SUMIFS('מעקב הוצאות'!$G$10:$G$250,'מעקב הוצאות'!$A$10:$A$250,C$22,'מעקב הוצאות'!$C$10:$C$250,$A43)</f>
        <v>0</v>
      </c>
      <c r="D43" s="9">
        <f>SUMIFS('מעקב הוצאות'!$G$10:$G$250,'מעקב הוצאות'!$A$10:$A$250,D$22,'מעקב הוצאות'!$C$10:$C$250,$A43)</f>
        <v>0</v>
      </c>
      <c r="E43" s="9">
        <f>SUMIFS('מעקב הוצאות'!$G$10:$G$250,'מעקב הוצאות'!$A$10:$A$250,E$22,'מעקב הוצאות'!$C$10:$C$250,$A43)</f>
        <v>0</v>
      </c>
      <c r="F43" s="9">
        <f>SUMIFS('מעקב הוצאות'!$G$10:$G$250,'מעקב הוצאות'!$A$10:$A$250,F$22,'מעקב הוצאות'!$C$10:$C$250,$A43)</f>
        <v>0</v>
      </c>
      <c r="G43" s="9">
        <f>SUMIFS('מעקב הוצאות'!$G$10:$G$250,'מעקב הוצאות'!$A$10:$A$250,G$22,'מעקב הוצאות'!$C$10:$C$250,$A43)</f>
        <v>0</v>
      </c>
      <c r="H43" s="9">
        <f>SUMIFS('מעקב הוצאות'!$G$10:$G$250,'מעקב הוצאות'!$A$10:$A$250,H$22,'מעקב הוצאות'!$C$10:$C$250,$A43)</f>
        <v>0</v>
      </c>
      <c r="I43" s="9">
        <f>SUMIFS('מעקב הוצאות'!$G$10:$G$250,'מעקב הוצאות'!$A$10:$A$250,I$22,'מעקב הוצאות'!$C$10:$C$250,$A43)</f>
        <v>0</v>
      </c>
      <c r="J43" s="9">
        <f>SUMIFS('מעקב הוצאות'!$G$10:$G$250,'מעקב הוצאות'!$A$10:$A$250,J$22,'מעקב הוצאות'!$C$10:$C$250,$A43)</f>
        <v>0</v>
      </c>
      <c r="K43" s="9">
        <f>SUMIFS('מעקב הוצאות'!$G$10:$G$250,'מעקב הוצאות'!$A$10:$A$250,K$22,'מעקב הוצאות'!$C$10:$C$250,$A43)</f>
        <v>0</v>
      </c>
      <c r="L43" s="9">
        <f>SUMIFS('מעקב הוצאות'!$G$10:$G$250,'מעקב הוצאות'!$A$10:$A$250,L$22,'מעקב הוצאות'!$C$10:$C$250,$A43)</f>
        <v>0</v>
      </c>
      <c r="M43" s="9">
        <f>SUMIFS('מעקב הוצאות'!$G$10:$G$250,'מעקב הוצאות'!$A$10:$A$250,M$22,'מעקב הוצאות'!$C$10:$C$250,$A43)</f>
        <v>0</v>
      </c>
      <c r="N43" s="139">
        <f>VLOOKUP(A43,'בניית תקציב'!B44:E77,3,FALSE)</f>
        <v>0</v>
      </c>
      <c r="O43" s="139">
        <f>VLOOKUP(A43,'בניית תקציב'!B44:E77,4,FALSE)</f>
        <v>0</v>
      </c>
      <c r="P43" s="41"/>
      <c r="Q43" s="41"/>
      <c r="R43" s="41"/>
      <c r="S43" s="41"/>
      <c r="T43" s="41"/>
      <c r="U43" s="41"/>
      <c r="V43" s="41"/>
      <c r="W43" s="41"/>
      <c r="X43" s="41"/>
      <c r="Y43" s="41"/>
      <c r="Z43" s="41"/>
      <c r="AA43" s="41"/>
      <c r="AB43" s="41"/>
      <c r="AC43" s="41"/>
    </row>
    <row r="44" spans="1:30">
      <c r="A44" s="139" t="s">
        <v>45</v>
      </c>
      <c r="B44" s="9">
        <f>SUMIFS('מעקב הוצאות'!$G$10:$G$250,'מעקב הוצאות'!$A$10:$A$250,B$22,'מעקב הוצאות'!$C$10:$C$250,$A44)</f>
        <v>0</v>
      </c>
      <c r="C44" s="9">
        <f>SUMIFS('מעקב הוצאות'!$G$10:$G$250,'מעקב הוצאות'!$A$10:$A$250,C$22,'מעקב הוצאות'!$C$10:$C$250,$A44)</f>
        <v>0</v>
      </c>
      <c r="D44" s="9">
        <f>SUMIFS('מעקב הוצאות'!$G$10:$G$250,'מעקב הוצאות'!$A$10:$A$250,D$22,'מעקב הוצאות'!$C$10:$C$250,$A44)</f>
        <v>0</v>
      </c>
      <c r="E44" s="9">
        <f>SUMIFS('מעקב הוצאות'!$G$10:$G$250,'מעקב הוצאות'!$A$10:$A$250,E$22,'מעקב הוצאות'!$C$10:$C$250,$A44)</f>
        <v>0</v>
      </c>
      <c r="F44" s="9">
        <f>SUMIFS('מעקב הוצאות'!$G$10:$G$250,'מעקב הוצאות'!$A$10:$A$250,F$22,'מעקב הוצאות'!$C$10:$C$250,$A44)</f>
        <v>0</v>
      </c>
      <c r="G44" s="9">
        <f>SUMIFS('מעקב הוצאות'!$G$10:$G$250,'מעקב הוצאות'!$A$10:$A$250,G$22,'מעקב הוצאות'!$C$10:$C$250,$A44)</f>
        <v>0</v>
      </c>
      <c r="H44" s="9">
        <f>SUMIFS('מעקב הוצאות'!$G$10:$G$250,'מעקב הוצאות'!$A$10:$A$250,H$22,'מעקב הוצאות'!$C$10:$C$250,$A44)</f>
        <v>0</v>
      </c>
      <c r="I44" s="9">
        <f>SUMIFS('מעקב הוצאות'!$G$10:$G$250,'מעקב הוצאות'!$A$10:$A$250,I$22,'מעקב הוצאות'!$C$10:$C$250,$A44)</f>
        <v>0</v>
      </c>
      <c r="J44" s="9">
        <f>SUMIFS('מעקב הוצאות'!$G$10:$G$250,'מעקב הוצאות'!$A$10:$A$250,J$22,'מעקב הוצאות'!$C$10:$C$250,$A44)</f>
        <v>0</v>
      </c>
      <c r="K44" s="9">
        <f>SUMIFS('מעקב הוצאות'!$G$10:$G$250,'מעקב הוצאות'!$A$10:$A$250,K$22,'מעקב הוצאות'!$C$10:$C$250,$A44)</f>
        <v>0</v>
      </c>
      <c r="L44" s="9">
        <f>SUMIFS('מעקב הוצאות'!$G$10:$G$250,'מעקב הוצאות'!$A$10:$A$250,L$22,'מעקב הוצאות'!$C$10:$C$250,$A44)</f>
        <v>0</v>
      </c>
      <c r="M44" s="9">
        <f>SUMIFS('מעקב הוצאות'!$G$10:$G$250,'מעקב הוצאות'!$A$10:$A$250,M$22,'מעקב הוצאות'!$C$10:$C$250,$A44)</f>
        <v>0</v>
      </c>
      <c r="N44" s="139">
        <f>VLOOKUP(A44,'בניית תקציב'!B45:E78,3,FALSE)</f>
        <v>0</v>
      </c>
      <c r="O44" s="139">
        <f>VLOOKUP(A44,'בניית תקציב'!B45:E78,4,FALSE)</f>
        <v>0</v>
      </c>
      <c r="P44" s="41"/>
      <c r="Q44" s="41"/>
      <c r="R44" s="41"/>
      <c r="S44" s="41"/>
      <c r="T44" s="41"/>
      <c r="U44" s="41"/>
      <c r="V44" s="41"/>
      <c r="W44" s="41"/>
      <c r="X44" s="41"/>
      <c r="Y44" s="41"/>
      <c r="Z44" s="41"/>
      <c r="AA44" s="41"/>
      <c r="AB44" s="41"/>
      <c r="AC44" s="41"/>
    </row>
    <row r="45" spans="1:30">
      <c r="A45" s="139" t="s">
        <v>53</v>
      </c>
      <c r="B45" s="9">
        <f>SUMIFS('מעקב הוצאות'!$G$10:$G$250,'מעקב הוצאות'!$A$10:$A$250,B$22,'מעקב הוצאות'!$C$10:$C$250,$A45)</f>
        <v>0</v>
      </c>
      <c r="C45" s="9">
        <f>SUMIFS('מעקב הוצאות'!$G$10:$G$250,'מעקב הוצאות'!$A$10:$A$250,C$22,'מעקב הוצאות'!$C$10:$C$250,$A45)</f>
        <v>0</v>
      </c>
      <c r="D45" s="9">
        <f>SUMIFS('מעקב הוצאות'!$G$10:$G$250,'מעקב הוצאות'!$A$10:$A$250,D$22,'מעקב הוצאות'!$C$10:$C$250,$A45)</f>
        <v>0</v>
      </c>
      <c r="E45" s="9">
        <f>SUMIFS('מעקב הוצאות'!$G$10:$G$250,'מעקב הוצאות'!$A$10:$A$250,E$22,'מעקב הוצאות'!$C$10:$C$250,$A45)</f>
        <v>0</v>
      </c>
      <c r="F45" s="9">
        <f>SUMIFS('מעקב הוצאות'!$G$10:$G$250,'מעקב הוצאות'!$A$10:$A$250,F$22,'מעקב הוצאות'!$C$10:$C$250,$A45)</f>
        <v>0</v>
      </c>
      <c r="G45" s="9">
        <f>SUMIFS('מעקב הוצאות'!$G$10:$G$250,'מעקב הוצאות'!$A$10:$A$250,G$22,'מעקב הוצאות'!$C$10:$C$250,$A45)</f>
        <v>0</v>
      </c>
      <c r="H45" s="9">
        <f>SUMIFS('מעקב הוצאות'!$G$10:$G$250,'מעקב הוצאות'!$A$10:$A$250,H$22,'מעקב הוצאות'!$C$10:$C$250,$A45)</f>
        <v>0</v>
      </c>
      <c r="I45" s="9">
        <f>SUMIFS('מעקב הוצאות'!$G$10:$G$250,'מעקב הוצאות'!$A$10:$A$250,I$22,'מעקב הוצאות'!$C$10:$C$250,$A45)</f>
        <v>0</v>
      </c>
      <c r="J45" s="9">
        <f>SUMIFS('מעקב הוצאות'!$G$10:$G$250,'מעקב הוצאות'!$A$10:$A$250,J$22,'מעקב הוצאות'!$C$10:$C$250,$A45)</f>
        <v>0</v>
      </c>
      <c r="K45" s="9">
        <f>SUMIFS('מעקב הוצאות'!$G$10:$G$250,'מעקב הוצאות'!$A$10:$A$250,K$22,'מעקב הוצאות'!$C$10:$C$250,$A45)</f>
        <v>0</v>
      </c>
      <c r="L45" s="9">
        <f>SUMIFS('מעקב הוצאות'!$G$10:$G$250,'מעקב הוצאות'!$A$10:$A$250,L$22,'מעקב הוצאות'!$C$10:$C$250,$A45)</f>
        <v>0</v>
      </c>
      <c r="M45" s="9">
        <f>SUMIFS('מעקב הוצאות'!$G$10:$G$250,'מעקב הוצאות'!$A$10:$A$250,M$22,'מעקב הוצאות'!$C$10:$C$250,$A45)</f>
        <v>0</v>
      </c>
      <c r="N45" s="139">
        <f>VLOOKUP(A45,'בניית תקציב'!B46:E79,3,FALSE)</f>
        <v>0</v>
      </c>
      <c r="O45" s="139">
        <f>VLOOKUP(A45,'בניית תקציב'!B46:E79,4,FALSE)</f>
        <v>0</v>
      </c>
      <c r="P45" s="41"/>
      <c r="Q45" s="41"/>
      <c r="R45" s="41"/>
      <c r="S45" s="41"/>
      <c r="T45" s="41"/>
      <c r="U45" s="41"/>
      <c r="V45" s="41"/>
      <c r="W45" s="41"/>
      <c r="X45" s="41"/>
      <c r="Y45" s="41"/>
      <c r="Z45" s="41"/>
      <c r="AA45" s="41"/>
      <c r="AB45" s="41"/>
      <c r="AC45" s="41"/>
    </row>
    <row r="46" spans="1:30">
      <c r="A46" s="139" t="s">
        <v>61</v>
      </c>
      <c r="B46" s="9">
        <f>SUMIFS('מעקב הוצאות'!$G$10:$G$250,'מעקב הוצאות'!$A$10:$A$250,B$22,'מעקב הוצאות'!$C$10:$C$250,$A46)</f>
        <v>0</v>
      </c>
      <c r="C46" s="9">
        <f>SUMIFS('מעקב הוצאות'!$G$10:$G$250,'מעקב הוצאות'!$A$10:$A$250,C$22,'מעקב הוצאות'!$C$10:$C$250,$A46)</f>
        <v>0</v>
      </c>
      <c r="D46" s="9">
        <f>SUMIFS('מעקב הוצאות'!$G$10:$G$250,'מעקב הוצאות'!$A$10:$A$250,D$22,'מעקב הוצאות'!$C$10:$C$250,$A46)</f>
        <v>0</v>
      </c>
      <c r="E46" s="9">
        <f>SUMIFS('מעקב הוצאות'!$G$10:$G$250,'מעקב הוצאות'!$A$10:$A$250,E$22,'מעקב הוצאות'!$C$10:$C$250,$A46)</f>
        <v>0</v>
      </c>
      <c r="F46" s="9">
        <f>SUMIFS('מעקב הוצאות'!$G$10:$G$250,'מעקב הוצאות'!$A$10:$A$250,F$22,'מעקב הוצאות'!$C$10:$C$250,$A46)</f>
        <v>0</v>
      </c>
      <c r="G46" s="9">
        <f>SUMIFS('מעקב הוצאות'!$G$10:$G$250,'מעקב הוצאות'!$A$10:$A$250,G$22,'מעקב הוצאות'!$C$10:$C$250,$A46)</f>
        <v>0</v>
      </c>
      <c r="H46" s="9">
        <f>SUMIFS('מעקב הוצאות'!$G$10:$G$250,'מעקב הוצאות'!$A$10:$A$250,H$22,'מעקב הוצאות'!$C$10:$C$250,$A46)</f>
        <v>0</v>
      </c>
      <c r="I46" s="9">
        <f>SUMIFS('מעקב הוצאות'!$G$10:$G$250,'מעקב הוצאות'!$A$10:$A$250,I$22,'מעקב הוצאות'!$C$10:$C$250,$A46)</f>
        <v>0</v>
      </c>
      <c r="J46" s="9">
        <f>SUMIFS('מעקב הוצאות'!$G$10:$G$250,'מעקב הוצאות'!$A$10:$A$250,J$22,'מעקב הוצאות'!$C$10:$C$250,$A46)</f>
        <v>0</v>
      </c>
      <c r="K46" s="9">
        <f>SUMIFS('מעקב הוצאות'!$G$10:$G$250,'מעקב הוצאות'!$A$10:$A$250,K$22,'מעקב הוצאות'!$C$10:$C$250,$A46)</f>
        <v>0</v>
      </c>
      <c r="L46" s="9">
        <f>SUMIFS('מעקב הוצאות'!$G$10:$G$250,'מעקב הוצאות'!$A$10:$A$250,L$22,'מעקב הוצאות'!$C$10:$C$250,$A46)</f>
        <v>0</v>
      </c>
      <c r="M46" s="9">
        <f>SUMIFS('מעקב הוצאות'!$G$10:$G$250,'מעקב הוצאות'!$A$10:$A$250,M$22,'מעקב הוצאות'!$C$10:$C$250,$A46)</f>
        <v>0</v>
      </c>
      <c r="N46" s="139">
        <f>VLOOKUP(A46,'בניית תקציב'!B47:E80,3,FALSE)</f>
        <v>0</v>
      </c>
      <c r="O46" s="139">
        <f>VLOOKUP(A46,'בניית תקציב'!B47:E80,4,FALSE)</f>
        <v>0</v>
      </c>
      <c r="P46" s="41"/>
      <c r="Q46" s="41"/>
      <c r="R46" s="41"/>
      <c r="S46" s="41"/>
      <c r="T46" s="41"/>
      <c r="U46" s="41"/>
      <c r="V46" s="41"/>
      <c r="W46" s="41"/>
      <c r="X46" s="41"/>
      <c r="Y46" s="41"/>
      <c r="Z46" s="41"/>
      <c r="AA46" s="41"/>
      <c r="AB46" s="41"/>
      <c r="AC46" s="41"/>
    </row>
    <row r="47" spans="1:30">
      <c r="A47" s="139" t="s">
        <v>66</v>
      </c>
      <c r="B47" s="9">
        <f>SUMIFS('מעקב הוצאות'!$G$10:$G$250,'מעקב הוצאות'!$A$10:$A$250,B$22,'מעקב הוצאות'!$C$10:$C$250,$A47)</f>
        <v>0</v>
      </c>
      <c r="C47" s="9">
        <f>SUMIFS('מעקב הוצאות'!$G$10:$G$250,'מעקב הוצאות'!$A$10:$A$250,C$22,'מעקב הוצאות'!$C$10:$C$250,$A47)</f>
        <v>0</v>
      </c>
      <c r="D47" s="9">
        <f>SUMIFS('מעקב הוצאות'!$G$10:$G$250,'מעקב הוצאות'!$A$10:$A$250,D$22,'מעקב הוצאות'!$C$10:$C$250,$A47)</f>
        <v>0</v>
      </c>
      <c r="E47" s="9">
        <f>SUMIFS('מעקב הוצאות'!$G$10:$G$250,'מעקב הוצאות'!$A$10:$A$250,E$22,'מעקב הוצאות'!$C$10:$C$250,$A47)</f>
        <v>0</v>
      </c>
      <c r="F47" s="9">
        <f>SUMIFS('מעקב הוצאות'!$G$10:$G$250,'מעקב הוצאות'!$A$10:$A$250,F$22,'מעקב הוצאות'!$C$10:$C$250,$A47)</f>
        <v>0</v>
      </c>
      <c r="G47" s="9">
        <f>SUMIFS('מעקב הוצאות'!$G$10:$G$250,'מעקב הוצאות'!$A$10:$A$250,G$22,'מעקב הוצאות'!$C$10:$C$250,$A47)</f>
        <v>0</v>
      </c>
      <c r="H47" s="9">
        <f>SUMIFS('מעקב הוצאות'!$G$10:$G$250,'מעקב הוצאות'!$A$10:$A$250,H$22,'מעקב הוצאות'!$C$10:$C$250,$A47)</f>
        <v>0</v>
      </c>
      <c r="I47" s="9">
        <f>SUMIFS('מעקב הוצאות'!$G$10:$G$250,'מעקב הוצאות'!$A$10:$A$250,I$22,'מעקב הוצאות'!$C$10:$C$250,$A47)</f>
        <v>0</v>
      </c>
      <c r="J47" s="9">
        <f>SUMIFS('מעקב הוצאות'!$G$10:$G$250,'מעקב הוצאות'!$A$10:$A$250,J$22,'מעקב הוצאות'!$C$10:$C$250,$A47)</f>
        <v>0</v>
      </c>
      <c r="K47" s="9">
        <f>SUMIFS('מעקב הוצאות'!$G$10:$G$250,'מעקב הוצאות'!$A$10:$A$250,K$22,'מעקב הוצאות'!$C$10:$C$250,$A47)</f>
        <v>0</v>
      </c>
      <c r="L47" s="9">
        <f>SUMIFS('מעקב הוצאות'!$G$10:$G$250,'מעקב הוצאות'!$A$10:$A$250,L$22,'מעקב הוצאות'!$C$10:$C$250,$A47)</f>
        <v>0</v>
      </c>
      <c r="M47" s="9">
        <f>SUMIFS('מעקב הוצאות'!$G$10:$G$250,'מעקב הוצאות'!$A$10:$A$250,M$22,'מעקב הוצאות'!$C$10:$C$250,$A47)</f>
        <v>0</v>
      </c>
      <c r="N47" s="139">
        <f>VLOOKUP(A47,'בניית תקציב'!B48:E81,3,FALSE)</f>
        <v>0</v>
      </c>
      <c r="O47" s="139">
        <f>VLOOKUP(A47,'בניית תקציב'!B48:E81,4,FALSE)</f>
        <v>0</v>
      </c>
      <c r="P47" s="41"/>
      <c r="Q47" s="41"/>
      <c r="R47" s="41"/>
      <c r="S47" s="41"/>
      <c r="T47" s="41"/>
      <c r="U47" s="41"/>
      <c r="V47" s="41"/>
      <c r="W47" s="41"/>
      <c r="X47" s="41"/>
      <c r="Y47" s="41"/>
      <c r="Z47" s="41"/>
      <c r="AA47" s="41"/>
      <c r="AB47" s="41"/>
      <c r="AC47" s="41"/>
    </row>
    <row r="48" spans="1:30">
      <c r="A48" s="139" t="s">
        <v>73</v>
      </c>
      <c r="B48" s="9">
        <f>SUMIFS('מעקב הוצאות'!$G$10:$G$250,'מעקב הוצאות'!$A$10:$A$250,B$22,'מעקב הוצאות'!$C$10:$C$250,$A48)</f>
        <v>0</v>
      </c>
      <c r="C48" s="9">
        <f>SUMIFS('מעקב הוצאות'!$G$10:$G$250,'מעקב הוצאות'!$A$10:$A$250,C$22,'מעקב הוצאות'!$C$10:$C$250,$A48)</f>
        <v>0</v>
      </c>
      <c r="D48" s="9">
        <f>SUMIFS('מעקב הוצאות'!$G$10:$G$250,'מעקב הוצאות'!$A$10:$A$250,D$22,'מעקב הוצאות'!$C$10:$C$250,$A48)</f>
        <v>0</v>
      </c>
      <c r="E48" s="9">
        <f>SUMIFS('מעקב הוצאות'!$G$10:$G$250,'מעקב הוצאות'!$A$10:$A$250,E$22,'מעקב הוצאות'!$C$10:$C$250,$A48)</f>
        <v>0</v>
      </c>
      <c r="F48" s="9">
        <f>SUMIFS('מעקב הוצאות'!$G$10:$G$250,'מעקב הוצאות'!$A$10:$A$250,F$22,'מעקב הוצאות'!$C$10:$C$250,$A48)</f>
        <v>0</v>
      </c>
      <c r="G48" s="9">
        <f>SUMIFS('מעקב הוצאות'!$G$10:$G$250,'מעקב הוצאות'!$A$10:$A$250,G$22,'מעקב הוצאות'!$C$10:$C$250,$A48)</f>
        <v>0</v>
      </c>
      <c r="H48" s="9">
        <f>SUMIFS('מעקב הוצאות'!$G$10:$G$250,'מעקב הוצאות'!$A$10:$A$250,H$22,'מעקב הוצאות'!$C$10:$C$250,$A48)</f>
        <v>0</v>
      </c>
      <c r="I48" s="9">
        <f>SUMIFS('מעקב הוצאות'!$G$10:$G$250,'מעקב הוצאות'!$A$10:$A$250,I$22,'מעקב הוצאות'!$C$10:$C$250,$A48)</f>
        <v>0</v>
      </c>
      <c r="J48" s="9">
        <f>SUMIFS('מעקב הוצאות'!$G$10:$G$250,'מעקב הוצאות'!$A$10:$A$250,J$22,'מעקב הוצאות'!$C$10:$C$250,$A48)</f>
        <v>0</v>
      </c>
      <c r="K48" s="9">
        <f>SUMIFS('מעקב הוצאות'!$G$10:$G$250,'מעקב הוצאות'!$A$10:$A$250,K$22,'מעקב הוצאות'!$C$10:$C$250,$A48)</f>
        <v>0</v>
      </c>
      <c r="L48" s="9">
        <f>SUMIFS('מעקב הוצאות'!$G$10:$G$250,'מעקב הוצאות'!$A$10:$A$250,L$22,'מעקב הוצאות'!$C$10:$C$250,$A48)</f>
        <v>0</v>
      </c>
      <c r="M48" s="9">
        <f>SUMIFS('מעקב הוצאות'!$G$10:$G$250,'מעקב הוצאות'!$A$10:$A$250,M$22,'מעקב הוצאות'!$C$10:$C$250,$A48)</f>
        <v>0</v>
      </c>
      <c r="N48" s="139">
        <f>VLOOKUP(A48,'בניית תקציב'!B49:E82,3,FALSE)</f>
        <v>0</v>
      </c>
      <c r="O48" s="139">
        <f>VLOOKUP(A48,'בניית תקציב'!B49:E82,4,FALSE)</f>
        <v>0</v>
      </c>
      <c r="P48" s="41"/>
      <c r="Q48" s="41"/>
      <c r="R48" s="41"/>
      <c r="S48" s="41"/>
      <c r="T48" s="41"/>
      <c r="U48" s="41"/>
      <c r="V48" s="41"/>
      <c r="W48" s="41"/>
      <c r="X48" s="41"/>
      <c r="Y48" s="41"/>
      <c r="Z48" s="41"/>
      <c r="AA48" s="41"/>
      <c r="AB48" s="41"/>
      <c r="AC48" s="41"/>
    </row>
    <row r="49" spans="1:29">
      <c r="A49" s="139" t="s">
        <v>80</v>
      </c>
      <c r="B49" s="9">
        <f>SUMIFS('מעקב הוצאות'!$G$10:$G$250,'מעקב הוצאות'!$A$10:$A$250,B$22,'מעקב הוצאות'!$C$10:$C$250,$A49)</f>
        <v>0</v>
      </c>
      <c r="C49" s="9">
        <f>SUMIFS('מעקב הוצאות'!$G$10:$G$250,'מעקב הוצאות'!$A$10:$A$250,C$22,'מעקב הוצאות'!$C$10:$C$250,$A49)</f>
        <v>0</v>
      </c>
      <c r="D49" s="9">
        <f>SUMIFS('מעקב הוצאות'!$G$10:$G$250,'מעקב הוצאות'!$A$10:$A$250,D$22,'מעקב הוצאות'!$C$10:$C$250,$A49)</f>
        <v>0</v>
      </c>
      <c r="E49" s="9">
        <f>SUMIFS('מעקב הוצאות'!$G$10:$G$250,'מעקב הוצאות'!$A$10:$A$250,E$22,'מעקב הוצאות'!$C$10:$C$250,$A49)</f>
        <v>0</v>
      </c>
      <c r="F49" s="9">
        <f>SUMIFS('מעקב הוצאות'!$G$10:$G$250,'מעקב הוצאות'!$A$10:$A$250,F$22,'מעקב הוצאות'!$C$10:$C$250,$A49)</f>
        <v>0</v>
      </c>
      <c r="G49" s="9">
        <f>SUMIFS('מעקב הוצאות'!$G$10:$G$250,'מעקב הוצאות'!$A$10:$A$250,G$22,'מעקב הוצאות'!$C$10:$C$250,$A49)</f>
        <v>0</v>
      </c>
      <c r="H49" s="9">
        <f>SUMIFS('מעקב הוצאות'!$G$10:$G$250,'מעקב הוצאות'!$A$10:$A$250,H$22,'מעקב הוצאות'!$C$10:$C$250,$A49)</f>
        <v>0</v>
      </c>
      <c r="I49" s="9">
        <f>SUMIFS('מעקב הוצאות'!$G$10:$G$250,'מעקב הוצאות'!$A$10:$A$250,I$22,'מעקב הוצאות'!$C$10:$C$250,$A49)</f>
        <v>0</v>
      </c>
      <c r="J49" s="9">
        <f>SUMIFS('מעקב הוצאות'!$G$10:$G$250,'מעקב הוצאות'!$A$10:$A$250,J$22,'מעקב הוצאות'!$C$10:$C$250,$A49)</f>
        <v>0</v>
      </c>
      <c r="K49" s="9">
        <f>SUMIFS('מעקב הוצאות'!$G$10:$G$250,'מעקב הוצאות'!$A$10:$A$250,K$22,'מעקב הוצאות'!$C$10:$C$250,$A49)</f>
        <v>0</v>
      </c>
      <c r="L49" s="9">
        <f>SUMIFS('מעקב הוצאות'!$G$10:$G$250,'מעקב הוצאות'!$A$10:$A$250,L$22,'מעקב הוצאות'!$C$10:$C$250,$A49)</f>
        <v>0</v>
      </c>
      <c r="M49" s="9">
        <f>SUMIFS('מעקב הוצאות'!$G$10:$G$250,'מעקב הוצאות'!$A$10:$A$250,M$22,'מעקב הוצאות'!$C$10:$C$250,$A49)</f>
        <v>0</v>
      </c>
      <c r="N49" s="139">
        <f>VLOOKUP(A49,'בניית תקציב'!B50:E83,3,FALSE)</f>
        <v>0</v>
      </c>
      <c r="O49" s="139">
        <f>VLOOKUP(A49,'בניית תקציב'!B50:E83,4,FALSE)</f>
        <v>0</v>
      </c>
      <c r="P49" s="41"/>
      <c r="Q49" s="41"/>
      <c r="R49" s="41"/>
      <c r="S49" s="41"/>
      <c r="T49" s="41"/>
      <c r="U49" s="41"/>
      <c r="V49" s="41"/>
      <c r="W49" s="41"/>
      <c r="X49" s="41"/>
      <c r="Y49" s="41"/>
      <c r="Z49" s="41"/>
      <c r="AA49" s="41"/>
      <c r="AB49" s="41"/>
      <c r="AC49" s="41"/>
    </row>
    <row r="50" spans="1:29">
      <c r="A50" s="139" t="s">
        <v>91</v>
      </c>
      <c r="B50" s="9">
        <f>SUMIFS('מעקב הוצאות'!$G$10:$G$250,'מעקב הוצאות'!$A$10:$A$250,B$22,'מעקב הוצאות'!$C$10:$C$250,$A50)</f>
        <v>0</v>
      </c>
      <c r="C50" s="9">
        <f>SUMIFS('מעקב הוצאות'!$G$10:$G$250,'מעקב הוצאות'!$A$10:$A$250,C$22,'מעקב הוצאות'!$C$10:$C$250,$A50)</f>
        <v>0</v>
      </c>
      <c r="D50" s="9">
        <f>SUMIFS('מעקב הוצאות'!$G$10:$G$250,'מעקב הוצאות'!$A$10:$A$250,D$22,'מעקב הוצאות'!$C$10:$C$250,$A50)</f>
        <v>0</v>
      </c>
      <c r="E50" s="9">
        <f>SUMIFS('מעקב הוצאות'!$G$10:$G$250,'מעקב הוצאות'!$A$10:$A$250,E$22,'מעקב הוצאות'!$C$10:$C$250,$A50)</f>
        <v>0</v>
      </c>
      <c r="F50" s="9">
        <f>SUMIFS('מעקב הוצאות'!$G$10:$G$250,'מעקב הוצאות'!$A$10:$A$250,F$22,'מעקב הוצאות'!$C$10:$C$250,$A50)</f>
        <v>0</v>
      </c>
      <c r="G50" s="9">
        <f>SUMIFS('מעקב הוצאות'!$G$10:$G$250,'מעקב הוצאות'!$A$10:$A$250,G$22,'מעקב הוצאות'!$C$10:$C$250,$A50)</f>
        <v>0</v>
      </c>
      <c r="H50" s="9">
        <f>SUMIFS('מעקב הוצאות'!$G$10:$G$250,'מעקב הוצאות'!$A$10:$A$250,H$22,'מעקב הוצאות'!$C$10:$C$250,$A50)</f>
        <v>0</v>
      </c>
      <c r="I50" s="9">
        <f>SUMIFS('מעקב הוצאות'!$G$10:$G$250,'מעקב הוצאות'!$A$10:$A$250,I$22,'מעקב הוצאות'!$C$10:$C$250,$A50)</f>
        <v>0</v>
      </c>
      <c r="J50" s="9">
        <f>SUMIFS('מעקב הוצאות'!$G$10:$G$250,'מעקב הוצאות'!$A$10:$A$250,J$22,'מעקב הוצאות'!$C$10:$C$250,$A50)</f>
        <v>0</v>
      </c>
      <c r="K50" s="9">
        <f>SUMIFS('מעקב הוצאות'!$G$10:$G$250,'מעקב הוצאות'!$A$10:$A$250,K$22,'מעקב הוצאות'!$C$10:$C$250,$A50)</f>
        <v>0</v>
      </c>
      <c r="L50" s="9">
        <f>SUMIFS('מעקב הוצאות'!$G$10:$G$250,'מעקב הוצאות'!$A$10:$A$250,L$22,'מעקב הוצאות'!$C$10:$C$250,$A50)</f>
        <v>0</v>
      </c>
      <c r="M50" s="9">
        <f>SUMIFS('מעקב הוצאות'!$G$10:$G$250,'מעקב הוצאות'!$A$10:$A$250,M$22,'מעקב הוצאות'!$C$10:$C$250,$A50)</f>
        <v>0</v>
      </c>
      <c r="N50" s="139">
        <f>VLOOKUP(A50,'בניית תקציב'!B51:E84,3,FALSE)</f>
        <v>0</v>
      </c>
      <c r="O50" s="139">
        <f>VLOOKUP(A50,'בניית תקציב'!B51:E84,4,FALSE)</f>
        <v>0</v>
      </c>
      <c r="P50" s="41"/>
      <c r="Q50" s="41"/>
      <c r="R50" s="41"/>
      <c r="S50" s="41"/>
      <c r="T50" s="41"/>
      <c r="U50" s="41"/>
      <c r="V50" s="41"/>
      <c r="W50" s="41"/>
      <c r="X50" s="41"/>
      <c r="Y50" s="41"/>
      <c r="Z50" s="41"/>
      <c r="AA50" s="41"/>
      <c r="AB50" s="41"/>
      <c r="AC50" s="41"/>
    </row>
    <row r="51" spans="1:29">
      <c r="A51" s="9" t="s">
        <v>96</v>
      </c>
      <c r="B51" s="9">
        <f>SUMIFS('מעקב הוצאות'!$G$10:$G$250,'מעקב הוצאות'!$A$10:$A$250,B$22,'מעקב הוצאות'!$C$10:$C$250,$A51)</f>
        <v>0</v>
      </c>
      <c r="C51" s="9">
        <f>SUMIFS('מעקב הוצאות'!$G$10:$G$250,'מעקב הוצאות'!$A$10:$A$250,C$22,'מעקב הוצאות'!$C$10:$C$250,$A51)</f>
        <v>0</v>
      </c>
      <c r="D51" s="9">
        <f>SUMIFS('מעקב הוצאות'!$G$10:$G$250,'מעקב הוצאות'!$A$10:$A$250,D$22,'מעקב הוצאות'!$C$10:$C$250,$A51)</f>
        <v>0</v>
      </c>
      <c r="E51" s="9">
        <f>SUMIFS('מעקב הוצאות'!$G$10:$G$250,'מעקב הוצאות'!$A$10:$A$250,E$22,'מעקב הוצאות'!$C$10:$C$250,$A51)</f>
        <v>0</v>
      </c>
      <c r="F51" s="9">
        <f>SUMIFS('מעקב הוצאות'!$G$10:$G$250,'מעקב הוצאות'!$A$10:$A$250,F$22,'מעקב הוצאות'!$C$10:$C$250,$A51)</f>
        <v>0</v>
      </c>
      <c r="G51" s="9">
        <f>SUMIFS('מעקב הוצאות'!$G$10:$G$250,'מעקב הוצאות'!$A$10:$A$250,G$22,'מעקב הוצאות'!$C$10:$C$250,$A51)</f>
        <v>0</v>
      </c>
      <c r="H51" s="9">
        <f>SUMIFS('מעקב הוצאות'!$G$10:$G$250,'מעקב הוצאות'!$A$10:$A$250,H$22,'מעקב הוצאות'!$C$10:$C$250,$A51)</f>
        <v>0</v>
      </c>
      <c r="I51" s="9">
        <f>SUMIFS('מעקב הוצאות'!$G$10:$G$250,'מעקב הוצאות'!$A$10:$A$250,I$22,'מעקב הוצאות'!$C$10:$C$250,$A51)</f>
        <v>0</v>
      </c>
      <c r="J51" s="9">
        <f>SUMIFS('מעקב הוצאות'!$G$10:$G$250,'מעקב הוצאות'!$A$10:$A$250,J$22,'מעקב הוצאות'!$C$10:$C$250,$A51)</f>
        <v>0</v>
      </c>
      <c r="K51" s="9">
        <f>SUMIFS('מעקב הוצאות'!$G$10:$G$250,'מעקב הוצאות'!$A$10:$A$250,K$22,'מעקב הוצאות'!$C$10:$C$250,$A51)</f>
        <v>0</v>
      </c>
      <c r="L51" s="9">
        <f>SUMIFS('מעקב הוצאות'!$G$10:$G$250,'מעקב הוצאות'!$A$10:$A$250,L$22,'מעקב הוצאות'!$C$10:$C$250,$A51)</f>
        <v>0</v>
      </c>
      <c r="M51" s="9">
        <f>SUMIFS('מעקב הוצאות'!$G$10:$G$250,'מעקב הוצאות'!$A$10:$A$250,M$22,'מעקב הוצאות'!$C$10:$C$250,$A51)</f>
        <v>0</v>
      </c>
      <c r="N51" s="139">
        <f>VLOOKUP(A51,'בניית תקציב'!B52:E85,3,FALSE)</f>
        <v>0</v>
      </c>
      <c r="O51" s="139">
        <f>VLOOKUP(A51,'בניית תקציב'!B52:E85,4,FALSE)</f>
        <v>0</v>
      </c>
      <c r="P51" s="41"/>
      <c r="Q51" s="41"/>
      <c r="R51" s="41"/>
      <c r="S51" s="41"/>
      <c r="T51" s="41"/>
      <c r="U51" s="41"/>
      <c r="V51" s="41"/>
      <c r="W51" s="41"/>
      <c r="X51" s="41"/>
      <c r="Y51" s="41"/>
      <c r="Z51" s="41"/>
      <c r="AA51" s="41"/>
      <c r="AB51" s="41"/>
      <c r="AC51" s="41"/>
    </row>
    <row r="52" spans="1:29" ht="27.6">
      <c r="A52" s="13" t="s">
        <v>182</v>
      </c>
      <c r="B52" s="9">
        <f>SUMIFS('מעקב הוצאות'!$G$10:$G$250,'מעקב הוצאות'!$A$10:$A$250,B$22,'מעקב הוצאות'!$C$10:$C$250,$A52)</f>
        <v>0</v>
      </c>
      <c r="C52" s="9">
        <f>SUMIFS('מעקב הוצאות'!$G$10:$G$250,'מעקב הוצאות'!$A$10:$A$250,C$22,'מעקב הוצאות'!$C$10:$C$250,$A52)</f>
        <v>0</v>
      </c>
      <c r="D52" s="9">
        <f>SUMIFS('מעקב הוצאות'!$G$10:$G$250,'מעקב הוצאות'!$A$10:$A$250,D$22,'מעקב הוצאות'!$C$10:$C$250,$A52)</f>
        <v>0</v>
      </c>
      <c r="E52" s="9">
        <f>SUMIFS('מעקב הוצאות'!$G$10:$G$250,'מעקב הוצאות'!$A$10:$A$250,E$22,'מעקב הוצאות'!$C$10:$C$250,$A52)</f>
        <v>0</v>
      </c>
      <c r="F52" s="9">
        <f>SUMIFS('מעקב הוצאות'!$G$10:$G$250,'מעקב הוצאות'!$A$10:$A$250,F$22,'מעקב הוצאות'!$C$10:$C$250,$A52)</f>
        <v>0</v>
      </c>
      <c r="G52" s="9">
        <f>SUMIFS('מעקב הוצאות'!$G$10:$G$250,'מעקב הוצאות'!$A$10:$A$250,G$22,'מעקב הוצאות'!$C$10:$C$250,$A52)</f>
        <v>0</v>
      </c>
      <c r="H52" s="9">
        <f>SUMIFS('מעקב הוצאות'!$G$10:$G$250,'מעקב הוצאות'!$A$10:$A$250,H$22,'מעקב הוצאות'!$C$10:$C$250,$A52)</f>
        <v>0</v>
      </c>
      <c r="I52" s="9">
        <f>SUMIFS('מעקב הוצאות'!$G$10:$G$250,'מעקב הוצאות'!$A$10:$A$250,I$22,'מעקב הוצאות'!$C$10:$C$250,$A52)</f>
        <v>0</v>
      </c>
      <c r="J52" s="9">
        <f>SUMIFS('מעקב הוצאות'!$G$10:$G$250,'מעקב הוצאות'!$A$10:$A$250,J$22,'מעקב הוצאות'!$C$10:$C$250,$A52)</f>
        <v>0</v>
      </c>
      <c r="K52" s="9">
        <f>SUMIFS('מעקב הוצאות'!$G$10:$G$250,'מעקב הוצאות'!$A$10:$A$250,K$22,'מעקב הוצאות'!$C$10:$C$250,$A52)</f>
        <v>0</v>
      </c>
      <c r="L52" s="9">
        <f>SUMIFS('מעקב הוצאות'!$G$10:$G$250,'מעקב הוצאות'!$A$10:$A$250,L$22,'מעקב הוצאות'!$C$10:$C$250,$A52)</f>
        <v>0</v>
      </c>
      <c r="M52" s="9">
        <f>SUMIFS('מעקב הוצאות'!$G$10:$G$250,'מעקב הוצאות'!$A$10:$A$250,M$22,'מעקב הוצאות'!$C$10:$C$250,$A52)</f>
        <v>0</v>
      </c>
      <c r="N52" s="139">
        <f>VLOOKUP(A52,'בניית תקציב'!B53:E86,3,FALSE)</f>
        <v>0</v>
      </c>
      <c r="O52" s="139">
        <f>VLOOKUP(A52,'בניית תקציב'!B53:E86,4,FALSE)</f>
        <v>0</v>
      </c>
      <c r="P52" s="41"/>
      <c r="Q52" s="41"/>
      <c r="R52" s="41"/>
      <c r="S52" s="41"/>
      <c r="T52" s="41"/>
      <c r="U52" s="41"/>
      <c r="V52" s="41"/>
      <c r="W52" s="41"/>
      <c r="X52" s="41"/>
      <c r="Y52" s="41"/>
      <c r="Z52" s="41"/>
      <c r="AA52" s="41"/>
      <c r="AB52" s="41"/>
      <c r="AC52" s="41"/>
    </row>
    <row r="53" spans="1:29">
      <c r="A53" s="9" t="s">
        <v>113</v>
      </c>
      <c r="B53" s="9">
        <f>SUMIFS('מעקב הוצאות'!$G$10:$G$250,'מעקב הוצאות'!$A$10:$A$250,B$22,'מעקב הוצאות'!$C$10:$C$250,$A53)</f>
        <v>0</v>
      </c>
      <c r="C53" s="9">
        <f>SUMIFS('מעקב הוצאות'!$G$10:$G$250,'מעקב הוצאות'!$A$10:$A$250,C$22,'מעקב הוצאות'!$C$10:$C$250,$A53)</f>
        <v>0</v>
      </c>
      <c r="D53" s="9">
        <f>SUMIFS('מעקב הוצאות'!$G$10:$G$250,'מעקב הוצאות'!$A$10:$A$250,D$22,'מעקב הוצאות'!$C$10:$C$250,$A53)</f>
        <v>0</v>
      </c>
      <c r="E53" s="9">
        <f>SUMIFS('מעקב הוצאות'!$G$10:$G$250,'מעקב הוצאות'!$A$10:$A$250,E$22,'מעקב הוצאות'!$C$10:$C$250,$A53)</f>
        <v>0</v>
      </c>
      <c r="F53" s="9">
        <f>SUMIFS('מעקב הוצאות'!$G$10:$G$250,'מעקב הוצאות'!$A$10:$A$250,F$22,'מעקב הוצאות'!$C$10:$C$250,$A53)</f>
        <v>0</v>
      </c>
      <c r="G53" s="9">
        <f>SUMIFS('מעקב הוצאות'!$G$10:$G$250,'מעקב הוצאות'!$A$10:$A$250,G$22,'מעקב הוצאות'!$C$10:$C$250,$A53)</f>
        <v>0</v>
      </c>
      <c r="H53" s="9">
        <f>SUMIFS('מעקב הוצאות'!$G$10:$G$250,'מעקב הוצאות'!$A$10:$A$250,H$22,'מעקב הוצאות'!$C$10:$C$250,$A53)</f>
        <v>0</v>
      </c>
      <c r="I53" s="9">
        <f>SUMIFS('מעקב הוצאות'!$G$10:$G$250,'מעקב הוצאות'!$A$10:$A$250,I$22,'מעקב הוצאות'!$C$10:$C$250,$A53)</f>
        <v>0</v>
      </c>
      <c r="J53" s="9">
        <f>SUMIFS('מעקב הוצאות'!$G$10:$G$250,'מעקב הוצאות'!$A$10:$A$250,J$22,'מעקב הוצאות'!$C$10:$C$250,$A53)</f>
        <v>0</v>
      </c>
      <c r="K53" s="9">
        <f>SUMIFS('מעקב הוצאות'!$G$10:$G$250,'מעקב הוצאות'!$A$10:$A$250,K$22,'מעקב הוצאות'!$C$10:$C$250,$A53)</f>
        <v>0</v>
      </c>
      <c r="L53" s="9">
        <f>SUMIFS('מעקב הוצאות'!$G$10:$G$250,'מעקב הוצאות'!$A$10:$A$250,L$22,'מעקב הוצאות'!$C$10:$C$250,$A53)</f>
        <v>0</v>
      </c>
      <c r="M53" s="9">
        <f>SUMIFS('מעקב הוצאות'!$G$10:$G$250,'מעקב הוצאות'!$A$10:$A$250,M$22,'מעקב הוצאות'!$C$10:$C$250,$A53)</f>
        <v>0</v>
      </c>
      <c r="N53" s="139">
        <f>VLOOKUP(A53,'בניית תקציב'!B54:E87,3,FALSE)</f>
        <v>0</v>
      </c>
      <c r="O53" s="139">
        <f>VLOOKUP(A53,'בניית תקציב'!B54:E87,4,FALSE)</f>
        <v>0</v>
      </c>
      <c r="P53" s="41"/>
      <c r="Q53" s="41"/>
      <c r="R53" s="41"/>
      <c r="S53" s="41"/>
      <c r="T53" s="41"/>
      <c r="U53" s="41"/>
      <c r="V53" s="41"/>
      <c r="W53" s="41"/>
      <c r="X53" s="41"/>
      <c r="Y53" s="41"/>
      <c r="Z53" s="41"/>
      <c r="AA53" s="41"/>
      <c r="AB53" s="41"/>
      <c r="AC53" s="41"/>
    </row>
    <row r="54" spans="1:29">
      <c r="A54" s="139" t="s">
        <v>117</v>
      </c>
      <c r="B54" s="9">
        <f>SUMIFS('מעקב הוצאות'!$G$10:$G$250,'מעקב הוצאות'!$A$10:$A$250,B$22,'מעקב הוצאות'!$C$10:$C$250,$A54)</f>
        <v>0</v>
      </c>
      <c r="C54" s="9">
        <f>SUMIFS('מעקב הוצאות'!$G$10:$G$250,'מעקב הוצאות'!$A$10:$A$250,C$22,'מעקב הוצאות'!$C$10:$C$250,$A54)</f>
        <v>0</v>
      </c>
      <c r="D54" s="9">
        <f>SUMIFS('מעקב הוצאות'!$G$10:$G$250,'מעקב הוצאות'!$A$10:$A$250,D$22,'מעקב הוצאות'!$C$10:$C$250,$A54)</f>
        <v>0</v>
      </c>
      <c r="E54" s="9">
        <f>SUMIFS('מעקב הוצאות'!$G$10:$G$250,'מעקב הוצאות'!$A$10:$A$250,E$22,'מעקב הוצאות'!$C$10:$C$250,$A54)</f>
        <v>0</v>
      </c>
      <c r="F54" s="9">
        <f>SUMIFS('מעקב הוצאות'!$G$10:$G$250,'מעקב הוצאות'!$A$10:$A$250,F$22,'מעקב הוצאות'!$C$10:$C$250,$A54)</f>
        <v>0</v>
      </c>
      <c r="G54" s="9">
        <f>SUMIFS('מעקב הוצאות'!$G$10:$G$250,'מעקב הוצאות'!$A$10:$A$250,G$22,'מעקב הוצאות'!$C$10:$C$250,$A54)</f>
        <v>0</v>
      </c>
      <c r="H54" s="9">
        <f>SUMIFS('מעקב הוצאות'!$G$10:$G$250,'מעקב הוצאות'!$A$10:$A$250,H$22,'מעקב הוצאות'!$C$10:$C$250,$A54)</f>
        <v>0</v>
      </c>
      <c r="I54" s="9">
        <f>SUMIFS('מעקב הוצאות'!$G$10:$G$250,'מעקב הוצאות'!$A$10:$A$250,I$22,'מעקב הוצאות'!$C$10:$C$250,$A54)</f>
        <v>0</v>
      </c>
      <c r="J54" s="9">
        <f>SUMIFS('מעקב הוצאות'!$G$10:$G$250,'מעקב הוצאות'!$A$10:$A$250,J$22,'מעקב הוצאות'!$C$10:$C$250,$A54)</f>
        <v>0</v>
      </c>
      <c r="K54" s="9">
        <f>SUMIFS('מעקב הוצאות'!$G$10:$G$250,'מעקב הוצאות'!$A$10:$A$250,K$22,'מעקב הוצאות'!$C$10:$C$250,$A54)</f>
        <v>0</v>
      </c>
      <c r="L54" s="9">
        <f>SUMIFS('מעקב הוצאות'!$G$10:$G$250,'מעקב הוצאות'!$A$10:$A$250,L$22,'מעקב הוצאות'!$C$10:$C$250,$A54)</f>
        <v>0</v>
      </c>
      <c r="M54" s="9">
        <f>SUMIFS('מעקב הוצאות'!$G$10:$G$250,'מעקב הוצאות'!$A$10:$A$250,M$22,'מעקב הוצאות'!$C$10:$C$250,$A54)</f>
        <v>0</v>
      </c>
      <c r="N54" s="139">
        <f>VLOOKUP(A54,'בניית תקציב'!B55:E88,3,FALSE)</f>
        <v>0</v>
      </c>
      <c r="O54" s="139">
        <f>VLOOKUP(A54,'בניית תקציב'!B55:E88,4,FALSE)</f>
        <v>0</v>
      </c>
      <c r="P54" s="41"/>
      <c r="Q54" s="41"/>
      <c r="R54" s="41"/>
      <c r="S54" s="41"/>
      <c r="T54" s="41"/>
      <c r="U54" s="41"/>
      <c r="V54" s="41"/>
      <c r="W54" s="41"/>
      <c r="X54" s="41"/>
      <c r="Y54" s="41"/>
      <c r="Z54" s="41"/>
      <c r="AA54" s="41"/>
      <c r="AB54" s="41"/>
      <c r="AC54" s="41"/>
    </row>
    <row r="55" spans="1:29">
      <c r="A55" s="9" t="s">
        <v>128</v>
      </c>
      <c r="B55" s="9">
        <f>SUMIFS('מעקב הוצאות'!$G$10:$G$250,'מעקב הוצאות'!$A$10:$A$250,B$22,'מעקב הוצאות'!$C$10:$C$250,$A55)</f>
        <v>0</v>
      </c>
      <c r="C55" s="9">
        <f>SUMIFS('מעקב הוצאות'!$G$10:$G$250,'מעקב הוצאות'!$A$10:$A$250,C$22,'מעקב הוצאות'!$C$10:$C$250,$A55)</f>
        <v>0</v>
      </c>
      <c r="D55" s="9">
        <f>SUMIFS('מעקב הוצאות'!$G$10:$G$250,'מעקב הוצאות'!$A$10:$A$250,D$22,'מעקב הוצאות'!$C$10:$C$250,$A55)</f>
        <v>0</v>
      </c>
      <c r="E55" s="9">
        <f>SUMIFS('מעקב הוצאות'!$G$10:$G$250,'מעקב הוצאות'!$A$10:$A$250,E$22,'מעקב הוצאות'!$C$10:$C$250,$A55)</f>
        <v>0</v>
      </c>
      <c r="F55" s="9">
        <f>SUMIFS('מעקב הוצאות'!$G$10:$G$250,'מעקב הוצאות'!$A$10:$A$250,F$22,'מעקב הוצאות'!$C$10:$C$250,$A55)</f>
        <v>0</v>
      </c>
      <c r="G55" s="9">
        <f>SUMIFS('מעקב הוצאות'!$G$10:$G$250,'מעקב הוצאות'!$A$10:$A$250,G$22,'מעקב הוצאות'!$C$10:$C$250,$A55)</f>
        <v>0</v>
      </c>
      <c r="H55" s="9">
        <f>SUMIFS('מעקב הוצאות'!$G$10:$G$250,'מעקב הוצאות'!$A$10:$A$250,H$22,'מעקב הוצאות'!$C$10:$C$250,$A55)</f>
        <v>0</v>
      </c>
      <c r="I55" s="9">
        <f>SUMIFS('מעקב הוצאות'!$G$10:$G$250,'מעקב הוצאות'!$A$10:$A$250,I$22,'מעקב הוצאות'!$C$10:$C$250,$A55)</f>
        <v>0</v>
      </c>
      <c r="J55" s="9">
        <f>SUMIFS('מעקב הוצאות'!$G$10:$G$250,'מעקב הוצאות'!$A$10:$A$250,J$22,'מעקב הוצאות'!$C$10:$C$250,$A55)</f>
        <v>0</v>
      </c>
      <c r="K55" s="9">
        <f>SUMIFS('מעקב הוצאות'!$G$10:$G$250,'מעקב הוצאות'!$A$10:$A$250,K$22,'מעקב הוצאות'!$C$10:$C$250,$A55)</f>
        <v>0</v>
      </c>
      <c r="L55" s="9">
        <f>SUMIFS('מעקב הוצאות'!$G$10:$G$250,'מעקב הוצאות'!$A$10:$A$250,L$22,'מעקב הוצאות'!$C$10:$C$250,$A55)</f>
        <v>0</v>
      </c>
      <c r="M55" s="9">
        <f>SUMIFS('מעקב הוצאות'!$G$10:$G$250,'מעקב הוצאות'!$A$10:$A$250,M$22,'מעקב הוצאות'!$C$10:$C$250,$A55)</f>
        <v>0</v>
      </c>
      <c r="N55" s="139">
        <f>VLOOKUP(A55,'בניית תקציב'!B56:E89,3,FALSE)</f>
        <v>0</v>
      </c>
      <c r="O55" s="139">
        <f>VLOOKUP(A55,'בניית תקציב'!B56:E89,4,FALSE)</f>
        <v>0</v>
      </c>
      <c r="P55" s="41"/>
      <c r="Q55" s="41"/>
      <c r="R55" s="41"/>
      <c r="S55" s="41"/>
      <c r="T55" s="41"/>
      <c r="U55" s="41"/>
      <c r="V55" s="41"/>
      <c r="W55" s="41"/>
      <c r="X55" s="41"/>
      <c r="Y55" s="41"/>
      <c r="Z55" s="41"/>
      <c r="AA55" s="41"/>
      <c r="AB55" s="41"/>
      <c r="AC55" s="41"/>
    </row>
    <row r="56" spans="1:29">
      <c r="A56" s="9" t="s">
        <v>199</v>
      </c>
      <c r="B56" s="9">
        <f>SUMIFS('מעקב הוצאות'!$G$10:$G$250,'מעקב הוצאות'!$A$10:$A$250,B$22,'מעקב הוצאות'!$C$10:$C$250,$A56)</f>
        <v>0</v>
      </c>
      <c r="C56" s="9">
        <f>SUMIFS('מעקב הוצאות'!$G$10:$G$250,'מעקב הוצאות'!$A$10:$A$250,C$22,'מעקב הוצאות'!$C$10:$C$250,$A56)</f>
        <v>0</v>
      </c>
      <c r="D56" s="9">
        <f>SUMIFS('מעקב הוצאות'!$G$10:$G$250,'מעקב הוצאות'!$A$10:$A$250,D$22,'מעקב הוצאות'!$C$10:$C$250,$A56)</f>
        <v>0</v>
      </c>
      <c r="E56" s="9">
        <f>SUMIFS('מעקב הוצאות'!$G$10:$G$250,'מעקב הוצאות'!$A$10:$A$250,E$22,'מעקב הוצאות'!$C$10:$C$250,$A56)</f>
        <v>0</v>
      </c>
      <c r="F56" s="9">
        <f>SUMIFS('מעקב הוצאות'!$G$10:$G$250,'מעקב הוצאות'!$A$10:$A$250,F$22,'מעקב הוצאות'!$C$10:$C$250,$A56)</f>
        <v>0</v>
      </c>
      <c r="G56" s="9">
        <f>SUMIFS('מעקב הוצאות'!$G$10:$G$250,'מעקב הוצאות'!$A$10:$A$250,G$22,'מעקב הוצאות'!$C$10:$C$250,$A56)</f>
        <v>0</v>
      </c>
      <c r="H56" s="9">
        <f>SUMIFS('מעקב הוצאות'!$G$10:$G$250,'מעקב הוצאות'!$A$10:$A$250,H$22,'מעקב הוצאות'!$C$10:$C$250,$A56)</f>
        <v>0</v>
      </c>
      <c r="I56" s="9">
        <f>SUMIFS('מעקב הוצאות'!$G$10:$G$250,'מעקב הוצאות'!$A$10:$A$250,I$22,'מעקב הוצאות'!$C$10:$C$250,$A56)</f>
        <v>0</v>
      </c>
      <c r="J56" s="9">
        <f>SUMIFS('מעקב הוצאות'!$G$10:$G$250,'מעקב הוצאות'!$A$10:$A$250,J$22,'מעקב הוצאות'!$C$10:$C$250,$A56)</f>
        <v>0</v>
      </c>
      <c r="K56" s="9">
        <f>SUMIFS('מעקב הוצאות'!$G$10:$G$250,'מעקב הוצאות'!$A$10:$A$250,K$22,'מעקב הוצאות'!$C$10:$C$250,$A56)</f>
        <v>0</v>
      </c>
      <c r="L56" s="9">
        <f>SUMIFS('מעקב הוצאות'!$G$10:$G$250,'מעקב הוצאות'!$A$10:$A$250,L$22,'מעקב הוצאות'!$C$10:$C$250,$A56)</f>
        <v>0</v>
      </c>
      <c r="M56" s="9">
        <f>SUMIFS('מעקב הוצאות'!$G$10:$G$250,'מעקב הוצאות'!$A$10:$A$250,M$22,'מעקב הוצאות'!$C$10:$C$250,$A56)</f>
        <v>0</v>
      </c>
      <c r="N56" s="139">
        <f>VLOOKUP(A56,'בניית תקציב'!B57:E90,3,FALSE)</f>
        <v>0</v>
      </c>
      <c r="O56" s="139">
        <f>VLOOKUP(A56,'בניית תקציב'!B57:E90,4,FALSE)</f>
        <v>0</v>
      </c>
      <c r="P56" s="41"/>
      <c r="Q56" s="41"/>
      <c r="R56" s="41"/>
      <c r="S56" s="41"/>
      <c r="T56" s="41"/>
      <c r="U56" s="41"/>
      <c r="V56" s="41"/>
      <c r="W56" s="41"/>
      <c r="X56" s="41"/>
      <c r="Y56" s="41"/>
      <c r="Z56" s="41"/>
      <c r="AA56" s="41"/>
      <c r="AB56" s="41"/>
      <c r="AC56" s="41"/>
    </row>
    <row r="57" spans="1:29" ht="14.4" thickBot="1">
      <c r="A57" s="139"/>
      <c r="P57" s="41"/>
      <c r="Q57" s="41"/>
      <c r="R57" s="41"/>
      <c r="S57" s="41"/>
      <c r="T57" s="41"/>
      <c r="U57" s="41"/>
      <c r="V57" s="41"/>
      <c r="W57" s="41"/>
      <c r="X57" s="41"/>
      <c r="Y57" s="41"/>
      <c r="Z57" s="41"/>
      <c r="AA57" s="41"/>
      <c r="AB57" s="41"/>
      <c r="AC57" s="41"/>
    </row>
    <row r="58" spans="1:29" ht="14.4" thickBot="1">
      <c r="A58" s="25" t="s">
        <v>12</v>
      </c>
      <c r="B58" s="26">
        <f>SUM(B23:B56)</f>
        <v>0</v>
      </c>
      <c r="C58" s="26">
        <f t="shared" ref="C58:O58" si="1">SUM(C23:C56)</f>
        <v>0</v>
      </c>
      <c r="D58" s="26">
        <f t="shared" si="1"/>
        <v>0</v>
      </c>
      <c r="E58" s="26">
        <f t="shared" si="1"/>
        <v>0</v>
      </c>
      <c r="F58" s="26">
        <f t="shared" si="1"/>
        <v>0</v>
      </c>
      <c r="G58" s="26">
        <f t="shared" si="1"/>
        <v>0</v>
      </c>
      <c r="H58" s="26">
        <f t="shared" si="1"/>
        <v>0</v>
      </c>
      <c r="I58" s="26">
        <f t="shared" si="1"/>
        <v>0</v>
      </c>
      <c r="J58" s="26">
        <f t="shared" si="1"/>
        <v>0</v>
      </c>
      <c r="K58" s="26">
        <f t="shared" si="1"/>
        <v>0</v>
      </c>
      <c r="L58" s="26">
        <f t="shared" si="1"/>
        <v>0</v>
      </c>
      <c r="M58" s="26">
        <f t="shared" si="1"/>
        <v>0</v>
      </c>
      <c r="N58" s="26">
        <f t="shared" si="1"/>
        <v>0</v>
      </c>
      <c r="O58" s="27">
        <f t="shared" si="1"/>
        <v>0</v>
      </c>
      <c r="P58" s="41"/>
      <c r="Q58" s="41"/>
      <c r="R58" s="41"/>
      <c r="S58" s="41"/>
      <c r="T58" s="41"/>
      <c r="U58" s="41"/>
      <c r="V58" s="41"/>
      <c r="W58" s="41"/>
      <c r="X58" s="41"/>
      <c r="Y58" s="41"/>
      <c r="Z58" s="41"/>
      <c r="AA58" s="41"/>
      <c r="AB58" s="41"/>
      <c r="AC58" s="41"/>
    </row>
    <row r="59" spans="1:29">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row>
    <row r="60" spans="1:29">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1:29">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row>
    <row r="62" spans="1:29">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1:29">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row>
    <row r="64" spans="1:29">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row>
    <row r="65" spans="1:29">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row>
    <row r="66" spans="1:29">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row>
    <row r="67" spans="1:29">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row>
    <row r="68" spans="1:29">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row>
    <row r="69" spans="1:29">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row>
    <row r="70" spans="1:29">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row>
    <row r="71" spans="1:29">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row>
    <row r="72" spans="1:29">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row>
    <row r="73" spans="1:29">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row>
    <row r="74" spans="1:29">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row>
    <row r="75" spans="1:29">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row>
    <row r="76" spans="1:29">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row>
    <row r="77" spans="1:29">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row>
    <row r="78" spans="1:29">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row>
    <row r="79" spans="1:29">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row>
    <row r="80" spans="1:29">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row>
    <row r="81" spans="1:29">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row>
    <row r="82" spans="1:29">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row>
    <row r="83" spans="1:29">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row>
    <row r="84" spans="1:29">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row>
    <row r="85" spans="1:29">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row>
    <row r="86" spans="1:29">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29">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row>
    <row r="88" spans="1:29">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row>
    <row r="89" spans="1:29">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row>
    <row r="90" spans="1:29">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row>
    <row r="91" spans="1:29">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row>
    <row r="92" spans="1:29">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row>
    <row r="93" spans="1:29">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row>
    <row r="94" spans="1:29">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row>
    <row r="95" spans="1:29">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row>
    <row r="96" spans="1:29">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row>
    <row r="97" spans="1:29">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row>
    <row r="98" spans="1:29">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row>
    <row r="99" spans="1:29">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row>
    <row r="100" spans="1:29">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row>
    <row r="101" spans="1:29">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1:29">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row>
    <row r="104" spans="1:29">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row>
    <row r="105" spans="1:29">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row>
    <row r="106" spans="1:29">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row>
    <row r="107" spans="1:29">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row>
    <row r="108" spans="1:29">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row>
    <row r="109" spans="1:29">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row>
    <row r="110" spans="1:29">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row>
    <row r="111" spans="1:29">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row>
    <row r="112" spans="1:29">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row>
    <row r="113" spans="1:29">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row>
    <row r="114" spans="1:29">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row>
    <row r="116" spans="1:29">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row>
    <row r="117" spans="1:29">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row>
    <row r="118" spans="1:29">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row>
    <row r="119" spans="1:29">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29">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row>
    <row r="121" spans="1:29">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row>
    <row r="122" spans="1:29">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row>
    <row r="123" spans="1:29">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row>
    <row r="124" spans="1:29">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row>
    <row r="125" spans="1:29">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row>
    <row r="126" spans="1:29">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row>
    <row r="127" spans="1:29">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1:29">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1:29">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row>
    <row r="131" spans="1:29">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row>
    <row r="132" spans="1:29">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row>
    <row r="133" spans="1:29">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row>
    <row r="134" spans="1:29">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row>
    <row r="135" spans="1:29">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row>
    <row r="136" spans="1:29">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row>
    <row r="137" spans="1:29">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row>
    <row r="138" spans="1:29">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row>
    <row r="139" spans="1:29">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row>
    <row r="140" spans="1:29">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row>
    <row r="141" spans="1:29">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row>
  </sheetData>
  <mergeCells count="4">
    <mergeCell ref="A1:N2"/>
    <mergeCell ref="A21:N21"/>
    <mergeCell ref="A4:O4"/>
    <mergeCell ref="Q14:R14"/>
  </mergeCells>
  <conditionalFormatting sqref="B23:M56">
    <cfRule type="expression" dxfId="27" priority="1">
      <formula>B23&lt;=$N23</formula>
    </cfRule>
    <cfRule type="expression" dxfId="26" priority="4">
      <formula>B23&gt;$N23</formula>
    </cfRule>
  </conditionalFormatting>
  <dataValidations count="1">
    <dataValidation type="list" allowBlank="1" showInputMessage="1" showErrorMessage="1" sqref="Q5">
      <formula1>חודשים</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P112"/>
  <sheetViews>
    <sheetView rightToLeft="1" workbookViewId="0">
      <selection activeCell="A17" sqref="A17"/>
    </sheetView>
  </sheetViews>
  <sheetFormatPr defaultColWidth="8.8984375" defaultRowHeight="13.8"/>
  <cols>
    <col min="1" max="1" width="16.5" bestFit="1" customWidth="1"/>
    <col min="3" max="3" width="15" bestFit="1" customWidth="1"/>
    <col min="4" max="4" width="16.59765625" customWidth="1"/>
    <col min="5" max="5" width="16.3984375" bestFit="1" customWidth="1"/>
    <col min="6" max="6" width="11.3984375" bestFit="1" customWidth="1"/>
    <col min="7" max="7" width="15.3984375" bestFit="1" customWidth="1"/>
    <col min="9" max="9" width="14.8984375" bestFit="1" customWidth="1"/>
    <col min="10" max="10" width="14" bestFit="1" customWidth="1"/>
    <col min="11" max="11" width="12" customWidth="1"/>
    <col min="12" max="12" width="18.5" customWidth="1"/>
    <col min="13" max="13" width="12.3984375" customWidth="1"/>
    <col min="15" max="15" width="15" bestFit="1" customWidth="1"/>
    <col min="16" max="16" width="17.8984375" customWidth="1"/>
  </cols>
  <sheetData>
    <row r="1" spans="1:16">
      <c r="A1" t="s">
        <v>149</v>
      </c>
      <c r="C1" t="s">
        <v>14</v>
      </c>
      <c r="D1" t="s">
        <v>17</v>
      </c>
      <c r="E1" t="s">
        <v>30</v>
      </c>
      <c r="F1" t="s">
        <v>45</v>
      </c>
      <c r="G1" t="s">
        <v>53</v>
      </c>
      <c r="H1" t="s">
        <v>61</v>
      </c>
      <c r="I1" t="s">
        <v>66</v>
      </c>
      <c r="J1" t="s">
        <v>73</v>
      </c>
      <c r="K1" t="s">
        <v>80</v>
      </c>
      <c r="L1" t="s">
        <v>143</v>
      </c>
      <c r="M1" t="s">
        <v>96</v>
      </c>
      <c r="N1" t="s">
        <v>99</v>
      </c>
      <c r="O1" t="s">
        <v>113</v>
      </c>
      <c r="P1" t="s">
        <v>117</v>
      </c>
    </row>
    <row r="2" spans="1:16" ht="41.4">
      <c r="A2" t="s">
        <v>14</v>
      </c>
      <c r="C2" s="3" t="s">
        <v>15</v>
      </c>
      <c r="D2" s="4" t="s">
        <v>19</v>
      </c>
      <c r="E2" s="4" t="s">
        <v>31</v>
      </c>
      <c r="F2" s="4" t="s">
        <v>46</v>
      </c>
      <c r="G2" s="4" t="s">
        <v>54</v>
      </c>
      <c r="H2" s="4" t="s">
        <v>62</v>
      </c>
      <c r="I2" s="4" t="s">
        <v>67</v>
      </c>
      <c r="J2" s="4" t="s">
        <v>74</v>
      </c>
      <c r="K2" s="3" t="s">
        <v>81</v>
      </c>
      <c r="L2" s="3" t="s">
        <v>92</v>
      </c>
      <c r="M2" s="4" t="s">
        <v>97</v>
      </c>
      <c r="N2" s="3" t="s">
        <v>100</v>
      </c>
      <c r="O2" s="4" t="s">
        <v>114</v>
      </c>
      <c r="P2" s="3" t="s">
        <v>118</v>
      </c>
    </row>
    <row r="3" spans="1:16">
      <c r="A3" t="s">
        <v>17</v>
      </c>
      <c r="C3" s="4" t="s">
        <v>16</v>
      </c>
      <c r="D3" s="4" t="s">
        <v>20</v>
      </c>
      <c r="E3" s="4" t="s">
        <v>32</v>
      </c>
      <c r="F3" s="4" t="s">
        <v>47</v>
      </c>
      <c r="G3" s="4" t="s">
        <v>55</v>
      </c>
      <c r="H3" s="4" t="s">
        <v>63</v>
      </c>
      <c r="I3" s="4" t="s">
        <v>68</v>
      </c>
      <c r="J3" s="4" t="s">
        <v>75</v>
      </c>
      <c r="K3" s="3"/>
      <c r="L3" s="3" t="s">
        <v>93</v>
      </c>
      <c r="M3" s="4" t="s">
        <v>98</v>
      </c>
      <c r="N3" s="3" t="s">
        <v>101</v>
      </c>
      <c r="O3" s="4" t="s">
        <v>115</v>
      </c>
      <c r="P3" s="4" t="s">
        <v>119</v>
      </c>
    </row>
    <row r="4" spans="1:16" ht="55.2">
      <c r="A4" t="s">
        <v>30</v>
      </c>
      <c r="D4" s="4" t="s">
        <v>21</v>
      </c>
      <c r="E4" s="4" t="s">
        <v>33</v>
      </c>
      <c r="F4" s="4" t="s">
        <v>137</v>
      </c>
      <c r="G4" s="4" t="s">
        <v>56</v>
      </c>
      <c r="H4" s="4" t="s">
        <v>64</v>
      </c>
      <c r="I4" s="4" t="s">
        <v>69</v>
      </c>
      <c r="J4" s="4" t="s">
        <v>76</v>
      </c>
      <c r="K4" s="3" t="s">
        <v>82</v>
      </c>
      <c r="L4" s="3" t="s">
        <v>94</v>
      </c>
      <c r="N4" s="3" t="s">
        <v>102</v>
      </c>
      <c r="O4" s="4" t="s">
        <v>116</v>
      </c>
      <c r="P4" s="4" t="s">
        <v>120</v>
      </c>
    </row>
    <row r="5" spans="1:16" ht="27.6">
      <c r="A5" t="s">
        <v>45</v>
      </c>
      <c r="D5" s="4" t="s">
        <v>22</v>
      </c>
      <c r="E5" s="4" t="s">
        <v>34</v>
      </c>
      <c r="F5" s="4" t="s">
        <v>138</v>
      </c>
      <c r="G5" s="4" t="s">
        <v>57</v>
      </c>
      <c r="H5" s="4" t="s">
        <v>65</v>
      </c>
      <c r="I5" s="4" t="s">
        <v>70</v>
      </c>
      <c r="J5" s="4" t="s">
        <v>77</v>
      </c>
      <c r="K5" s="3" t="s">
        <v>83</v>
      </c>
      <c r="L5" s="3" t="s">
        <v>95</v>
      </c>
      <c r="N5" s="3" t="s">
        <v>103</v>
      </c>
      <c r="P5" s="4" t="s">
        <v>121</v>
      </c>
    </row>
    <row r="6" spans="1:16" ht="27.6">
      <c r="A6" t="s">
        <v>53</v>
      </c>
      <c r="D6" s="4" t="s">
        <v>23</v>
      </c>
      <c r="E6" s="4" t="s">
        <v>131</v>
      </c>
      <c r="F6" s="4" t="s">
        <v>50</v>
      </c>
      <c r="G6" s="4" t="s">
        <v>58</v>
      </c>
      <c r="I6" s="4" t="s">
        <v>71</v>
      </c>
      <c r="J6" s="4" t="s">
        <v>78</v>
      </c>
      <c r="K6" s="3" t="s">
        <v>84</v>
      </c>
      <c r="N6" s="3" t="s">
        <v>104</v>
      </c>
      <c r="P6" s="4" t="s">
        <v>122</v>
      </c>
    </row>
    <row r="7" spans="1:16" ht="55.2">
      <c r="A7" t="s">
        <v>61</v>
      </c>
      <c r="D7" s="4" t="s">
        <v>24</v>
      </c>
      <c r="E7" s="4" t="s">
        <v>132</v>
      </c>
      <c r="F7" s="4" t="s">
        <v>139</v>
      </c>
      <c r="G7" s="4" t="s">
        <v>59</v>
      </c>
      <c r="I7" s="4" t="s">
        <v>72</v>
      </c>
      <c r="J7" s="4" t="s">
        <v>79</v>
      </c>
      <c r="K7" s="3" t="s">
        <v>85</v>
      </c>
      <c r="N7" s="3" t="s">
        <v>105</v>
      </c>
      <c r="P7" s="4" t="s">
        <v>123</v>
      </c>
    </row>
    <row r="8" spans="1:16" ht="27.6">
      <c r="A8" t="s">
        <v>66</v>
      </c>
      <c r="D8" s="4" t="s">
        <v>25</v>
      </c>
      <c r="E8" s="4" t="s">
        <v>133</v>
      </c>
      <c r="F8" s="4" t="s">
        <v>140</v>
      </c>
      <c r="G8" s="4" t="s">
        <v>60</v>
      </c>
      <c r="K8" s="3" t="s">
        <v>86</v>
      </c>
      <c r="N8" s="3" t="s">
        <v>106</v>
      </c>
      <c r="P8" s="4" t="s">
        <v>124</v>
      </c>
    </row>
    <row r="9" spans="1:16" ht="41.4">
      <c r="A9" t="s">
        <v>73</v>
      </c>
      <c r="D9" s="4" t="s">
        <v>26</v>
      </c>
      <c r="E9" s="4" t="s">
        <v>134</v>
      </c>
      <c r="K9" s="3" t="s">
        <v>87</v>
      </c>
      <c r="N9" s="3" t="s">
        <v>107</v>
      </c>
      <c r="P9" s="4" t="s">
        <v>125</v>
      </c>
    </row>
    <row r="10" spans="1:16">
      <c r="A10" t="s">
        <v>144</v>
      </c>
      <c r="D10" s="4" t="s">
        <v>27</v>
      </c>
      <c r="E10" s="4" t="s">
        <v>135</v>
      </c>
      <c r="K10" s="3" t="s">
        <v>88</v>
      </c>
      <c r="N10" s="3" t="s">
        <v>108</v>
      </c>
      <c r="P10" s="4" t="s">
        <v>126</v>
      </c>
    </row>
    <row r="11" spans="1:16" ht="55.2">
      <c r="A11" t="s">
        <v>99</v>
      </c>
      <c r="D11" s="4" t="s">
        <v>28</v>
      </c>
      <c r="E11" s="4" t="s">
        <v>39</v>
      </c>
      <c r="K11" s="3" t="s">
        <v>89</v>
      </c>
      <c r="N11" s="3" t="s">
        <v>109</v>
      </c>
      <c r="P11" s="4" t="s">
        <v>127</v>
      </c>
    </row>
    <row r="12" spans="1:16" ht="55.2">
      <c r="A12" t="s">
        <v>113</v>
      </c>
      <c r="D12" s="4" t="s">
        <v>29</v>
      </c>
      <c r="E12" s="4" t="s">
        <v>136</v>
      </c>
      <c r="K12" s="3" t="s">
        <v>90</v>
      </c>
      <c r="N12" s="3" t="s">
        <v>110</v>
      </c>
    </row>
    <row r="13" spans="1:16">
      <c r="A13" t="s">
        <v>117</v>
      </c>
      <c r="E13" s="4" t="s">
        <v>41</v>
      </c>
      <c r="N13" s="3" t="s">
        <v>111</v>
      </c>
    </row>
    <row r="14" spans="1:16">
      <c r="A14" t="s">
        <v>167</v>
      </c>
      <c r="E14" s="4" t="s">
        <v>42</v>
      </c>
      <c r="N14" s="3" t="s">
        <v>112</v>
      </c>
      <c r="P14" s="1"/>
    </row>
    <row r="15" spans="1:16">
      <c r="A15" t="s">
        <v>128</v>
      </c>
      <c r="E15" s="4" t="s">
        <v>43</v>
      </c>
    </row>
    <row r="16" spans="1:16">
      <c r="E16" s="4" t="s">
        <v>44</v>
      </c>
    </row>
    <row r="75" spans="3:3">
      <c r="C75" s="4"/>
    </row>
    <row r="76" spans="3:3">
      <c r="C76" s="4"/>
    </row>
    <row r="102" spans="1:3">
      <c r="A102" t="s">
        <v>128</v>
      </c>
    </row>
    <row r="103" spans="1:3">
      <c r="A103" s="1"/>
      <c r="C103" s="4"/>
    </row>
    <row r="104" spans="1:3">
      <c r="A104" s="1"/>
      <c r="C104" s="4"/>
    </row>
    <row r="105" spans="1:3">
      <c r="C105" s="4"/>
    </row>
    <row r="106" spans="1:3">
      <c r="C106" s="4"/>
    </row>
    <row r="107" spans="1:3">
      <c r="C107" s="4"/>
    </row>
    <row r="108" spans="1:3">
      <c r="C108" s="4"/>
    </row>
    <row r="109" spans="1:3">
      <c r="C109" s="4"/>
    </row>
    <row r="110" spans="1:3">
      <c r="C110" s="4"/>
    </row>
    <row r="111" spans="1:3">
      <c r="C111" s="4"/>
    </row>
    <row r="112" spans="1:3">
      <c r="C112" s="4"/>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theme="4" tint="-0.249977111117893"/>
  </sheetPr>
  <dimension ref="A1:AA111"/>
  <sheetViews>
    <sheetView rightToLeft="1" workbookViewId="0"/>
  </sheetViews>
  <sheetFormatPr defaultColWidth="8.8984375" defaultRowHeight="13.8"/>
  <cols>
    <col min="1" max="1" width="18.5" customWidth="1"/>
    <col min="2" max="2" width="13.59765625" style="5" bestFit="1" customWidth="1"/>
    <col min="3" max="3" width="12.59765625" style="5" customWidth="1"/>
  </cols>
  <sheetData>
    <row r="1" spans="1:27">
      <c r="A1" s="36" t="s">
        <v>173</v>
      </c>
      <c r="B1" s="39"/>
      <c r="C1" s="39"/>
      <c r="D1" s="41"/>
      <c r="E1" s="40" t="s">
        <v>170</v>
      </c>
      <c r="F1" s="41"/>
      <c r="G1" s="41"/>
      <c r="H1" s="41"/>
      <c r="I1" s="41"/>
      <c r="J1" s="41"/>
      <c r="K1" s="41"/>
      <c r="L1" s="41"/>
      <c r="M1" s="41"/>
      <c r="N1" s="41"/>
      <c r="O1" s="41"/>
      <c r="P1" s="41"/>
      <c r="Q1" s="41"/>
      <c r="R1" s="41"/>
      <c r="S1" s="41"/>
      <c r="T1" s="41"/>
      <c r="U1" s="41"/>
      <c r="V1" s="41"/>
      <c r="W1" s="41"/>
      <c r="X1" s="41"/>
      <c r="Y1" s="41"/>
      <c r="Z1" s="41"/>
      <c r="AA1" s="41"/>
    </row>
    <row r="2" spans="1:27">
      <c r="A2" s="38" t="s">
        <v>154</v>
      </c>
      <c r="B2" s="38" t="s">
        <v>168</v>
      </c>
      <c r="C2" s="38" t="s">
        <v>169</v>
      </c>
      <c r="D2" s="41"/>
      <c r="E2" s="41"/>
      <c r="F2" s="41"/>
      <c r="G2" s="41"/>
      <c r="H2" s="41"/>
      <c r="I2" s="41"/>
      <c r="J2" s="41"/>
      <c r="K2" s="41"/>
      <c r="L2" s="41"/>
      <c r="M2" s="41"/>
      <c r="N2" s="41"/>
      <c r="O2" s="41"/>
      <c r="P2" s="41"/>
      <c r="Q2" s="41"/>
      <c r="R2" s="41"/>
      <c r="S2" s="41"/>
      <c r="T2" s="41"/>
      <c r="U2" s="41"/>
      <c r="V2" s="41"/>
      <c r="W2" s="41"/>
      <c r="X2" s="41"/>
      <c r="Y2" s="41"/>
      <c r="Z2" s="41"/>
      <c r="AA2" s="41"/>
    </row>
    <row r="3" spans="1:27" ht="69">
      <c r="A3" s="34" t="s">
        <v>157</v>
      </c>
      <c r="B3" s="57" t="s">
        <v>174</v>
      </c>
      <c r="C3" s="57">
        <v>1300</v>
      </c>
      <c r="D3" s="41"/>
      <c r="E3" s="41"/>
      <c r="F3" s="41"/>
      <c r="G3" s="41"/>
      <c r="H3" s="41"/>
      <c r="I3" s="41"/>
      <c r="J3" s="41"/>
      <c r="K3" s="41"/>
      <c r="L3" s="41"/>
      <c r="M3" s="41"/>
      <c r="N3" s="41"/>
      <c r="O3" s="41"/>
      <c r="P3" s="41"/>
      <c r="Q3" s="41"/>
      <c r="R3" s="41"/>
      <c r="S3" s="41"/>
      <c r="T3" s="41"/>
      <c r="U3" s="41"/>
      <c r="V3" s="41"/>
      <c r="W3" s="41"/>
      <c r="X3" s="41"/>
      <c r="Y3" s="41"/>
      <c r="Z3" s="41"/>
      <c r="AA3" s="41"/>
    </row>
    <row r="4" spans="1:27" ht="69">
      <c r="A4" s="34" t="s">
        <v>157</v>
      </c>
      <c r="B4" s="57" t="s">
        <v>175</v>
      </c>
      <c r="C4" s="57">
        <v>0</v>
      </c>
      <c r="D4" s="41"/>
      <c r="E4" s="41"/>
      <c r="F4" s="41"/>
      <c r="G4" s="41"/>
      <c r="H4" s="41"/>
      <c r="I4" s="41"/>
      <c r="J4" s="41"/>
      <c r="K4" s="41"/>
      <c r="L4" s="41"/>
      <c r="M4" s="41"/>
      <c r="N4" s="41"/>
      <c r="O4" s="41"/>
      <c r="P4" s="41"/>
      <c r="Q4" s="41"/>
      <c r="R4" s="41"/>
      <c r="S4" s="41"/>
      <c r="T4" s="41"/>
      <c r="U4" s="41"/>
      <c r="V4" s="41"/>
      <c r="W4" s="41"/>
      <c r="X4" s="41"/>
      <c r="Y4" s="41"/>
      <c r="Z4" s="41"/>
      <c r="AA4" s="41"/>
    </row>
    <row r="5" spans="1:27" ht="27.6">
      <c r="A5" s="34" t="s">
        <v>18</v>
      </c>
      <c r="B5" s="57" t="s">
        <v>176</v>
      </c>
      <c r="C5" s="57">
        <v>120</v>
      </c>
      <c r="D5" s="41"/>
      <c r="E5" s="41"/>
      <c r="F5" s="41"/>
      <c r="G5" s="41"/>
      <c r="H5" s="41"/>
      <c r="I5" s="41"/>
      <c r="J5" s="41"/>
      <c r="K5" s="41"/>
      <c r="L5" s="41"/>
      <c r="M5" s="41"/>
      <c r="N5" s="41"/>
      <c r="O5" s="41"/>
      <c r="P5" s="41"/>
      <c r="Q5" s="41"/>
      <c r="R5" s="41"/>
      <c r="S5" s="41"/>
      <c r="T5" s="41"/>
      <c r="U5" s="41"/>
      <c r="V5" s="41"/>
      <c r="W5" s="41"/>
      <c r="X5" s="41"/>
      <c r="Y5" s="41"/>
      <c r="Z5" s="41"/>
      <c r="AA5" s="41"/>
    </row>
    <row r="6" spans="1:27" ht="27.6">
      <c r="A6" s="34" t="s">
        <v>18</v>
      </c>
      <c r="B6" s="57" t="s">
        <v>177</v>
      </c>
      <c r="C6" s="57">
        <v>0</v>
      </c>
      <c r="D6" s="41"/>
      <c r="E6" s="41"/>
      <c r="F6" s="41"/>
      <c r="G6" s="41"/>
      <c r="H6" s="41"/>
      <c r="I6" s="41"/>
      <c r="J6" s="41"/>
      <c r="K6" s="41"/>
      <c r="L6" s="41"/>
      <c r="M6" s="41"/>
      <c r="N6" s="41"/>
      <c r="O6" s="41"/>
      <c r="P6" s="41"/>
      <c r="Q6" s="41"/>
      <c r="R6" s="41"/>
      <c r="S6" s="41"/>
      <c r="T6" s="41"/>
      <c r="U6" s="41"/>
      <c r="V6" s="41"/>
      <c r="W6" s="41"/>
      <c r="X6" s="41"/>
      <c r="Y6" s="41"/>
      <c r="Z6" s="41"/>
      <c r="AA6" s="41"/>
    </row>
    <row r="7" spans="1:27" ht="69">
      <c r="A7" s="34" t="s">
        <v>158</v>
      </c>
      <c r="B7" s="57" t="s">
        <v>178</v>
      </c>
      <c r="C7" s="57">
        <v>0</v>
      </c>
      <c r="D7" s="41"/>
      <c r="E7" s="41"/>
      <c r="F7" s="41"/>
      <c r="G7" s="41"/>
      <c r="H7" s="41"/>
      <c r="I7" s="41"/>
      <c r="J7" s="41"/>
      <c r="K7" s="41"/>
      <c r="L7" s="41"/>
      <c r="M7" s="41"/>
      <c r="N7" s="41"/>
      <c r="O7" s="41"/>
      <c r="P7" s="41"/>
      <c r="Q7" s="41"/>
      <c r="R7" s="41"/>
      <c r="S7" s="41"/>
      <c r="T7" s="41"/>
      <c r="U7" s="41"/>
      <c r="V7" s="41"/>
      <c r="W7" s="41"/>
      <c r="X7" s="41"/>
      <c r="Y7" s="41"/>
      <c r="Z7" s="41"/>
      <c r="AA7" s="41"/>
    </row>
    <row r="8" spans="1:27" ht="69">
      <c r="A8" s="34" t="s">
        <v>159</v>
      </c>
      <c r="B8" s="57" t="s">
        <v>179</v>
      </c>
      <c r="C8" s="57">
        <v>0</v>
      </c>
      <c r="D8" s="41"/>
      <c r="E8" s="41"/>
      <c r="F8" s="41"/>
      <c r="G8" s="41"/>
      <c r="H8" s="41"/>
      <c r="I8" s="41"/>
      <c r="J8" s="41"/>
      <c r="K8" s="41"/>
      <c r="L8" s="41"/>
      <c r="M8" s="41"/>
      <c r="N8" s="41"/>
      <c r="O8" s="41"/>
      <c r="P8" s="41"/>
      <c r="Q8" s="41"/>
      <c r="R8" s="41"/>
      <c r="S8" s="41"/>
      <c r="T8" s="41"/>
      <c r="U8" s="41"/>
      <c r="V8" s="41"/>
      <c r="W8" s="41"/>
      <c r="X8" s="41"/>
      <c r="Y8" s="41"/>
      <c r="Z8" s="41"/>
      <c r="AA8" s="41"/>
    </row>
    <row r="9" spans="1:27">
      <c r="A9" s="12"/>
      <c r="B9" s="35" t="s">
        <v>12</v>
      </c>
      <c r="C9" s="37">
        <f>SUM(C3:C8)</f>
        <v>1420</v>
      </c>
      <c r="D9" s="41"/>
      <c r="E9" s="41"/>
      <c r="F9" s="41"/>
      <c r="G9" s="41"/>
      <c r="H9" s="41"/>
      <c r="I9" s="41"/>
      <c r="J9" s="41"/>
      <c r="K9" s="41"/>
      <c r="L9" s="41"/>
      <c r="M9" s="41"/>
      <c r="N9" s="41"/>
      <c r="O9" s="41"/>
      <c r="P9" s="41"/>
      <c r="Q9" s="41"/>
      <c r="R9" s="41"/>
      <c r="S9" s="41"/>
      <c r="T9" s="41"/>
      <c r="U9" s="41"/>
      <c r="V9" s="41"/>
      <c r="W9" s="41"/>
      <c r="X9" s="41"/>
      <c r="Y9" s="41"/>
      <c r="Z9" s="41"/>
      <c r="AA9" s="41"/>
    </row>
    <row r="10" spans="1:27">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row>
    <row r="11" spans="1:27">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row>
    <row r="12" spans="1:27">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row>
    <row r="13" spans="1:27">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row>
    <row r="14" spans="1:27">
      <c r="A14" s="42"/>
      <c r="B14" s="43"/>
      <c r="C14" s="43"/>
      <c r="D14" s="41"/>
      <c r="E14" s="41"/>
      <c r="F14" s="41"/>
      <c r="G14" s="41"/>
      <c r="H14" s="41"/>
      <c r="I14" s="41"/>
      <c r="J14" s="41"/>
      <c r="K14" s="41"/>
      <c r="L14" s="41"/>
      <c r="M14" s="41"/>
      <c r="N14" s="41"/>
      <c r="O14" s="41"/>
      <c r="P14" s="41"/>
      <c r="Q14" s="41"/>
      <c r="R14" s="41"/>
      <c r="S14" s="41"/>
      <c r="T14" s="41"/>
      <c r="U14" s="41"/>
      <c r="V14" s="41"/>
      <c r="W14" s="41"/>
      <c r="X14" s="41"/>
      <c r="Y14" s="41"/>
      <c r="Z14" s="41"/>
      <c r="AA14" s="41"/>
    </row>
    <row r="15" spans="1:27">
      <c r="A15" s="42"/>
      <c r="B15" s="43"/>
      <c r="C15" s="43"/>
      <c r="D15" s="41"/>
      <c r="E15" s="41"/>
      <c r="F15" s="41"/>
      <c r="G15" s="41"/>
      <c r="H15" s="41"/>
      <c r="I15" s="41"/>
      <c r="J15" s="41"/>
      <c r="K15" s="41"/>
      <c r="L15" s="41"/>
      <c r="M15" s="41"/>
      <c r="N15" s="41"/>
      <c r="O15" s="41"/>
      <c r="P15" s="41"/>
      <c r="Q15" s="41"/>
      <c r="R15" s="41"/>
      <c r="S15" s="41"/>
      <c r="T15" s="41"/>
      <c r="U15" s="41"/>
      <c r="V15" s="41"/>
      <c r="W15" s="41"/>
      <c r="X15" s="41"/>
      <c r="Y15" s="41"/>
      <c r="Z15" s="41"/>
      <c r="AA15" s="41"/>
    </row>
    <row r="16" spans="1:27">
      <c r="A16" s="41"/>
      <c r="B16" s="43"/>
      <c r="C16" s="43"/>
      <c r="D16" s="41"/>
      <c r="E16" s="41"/>
      <c r="F16" s="41"/>
      <c r="G16" s="41"/>
      <c r="H16" s="41"/>
      <c r="I16" s="41"/>
      <c r="J16" s="41"/>
      <c r="K16" s="41"/>
      <c r="L16" s="41"/>
      <c r="M16" s="41"/>
      <c r="N16" s="41"/>
      <c r="O16" s="41"/>
      <c r="P16" s="41"/>
      <c r="Q16" s="41"/>
      <c r="R16" s="41"/>
      <c r="S16" s="41"/>
      <c r="T16" s="41"/>
      <c r="U16" s="41"/>
      <c r="V16" s="41"/>
      <c r="W16" s="41"/>
      <c r="X16" s="41"/>
      <c r="Y16" s="41"/>
      <c r="Z16" s="41"/>
      <c r="AA16" s="41"/>
    </row>
    <row r="17" spans="1:27">
      <c r="A17" s="41"/>
      <c r="B17" s="43"/>
      <c r="C17" s="43"/>
      <c r="D17" s="41"/>
      <c r="E17" s="41"/>
      <c r="F17" s="41"/>
      <c r="G17" s="41"/>
      <c r="H17" s="41"/>
      <c r="I17" s="41"/>
      <c r="J17" s="41"/>
      <c r="K17" s="41"/>
      <c r="L17" s="41"/>
      <c r="M17" s="41"/>
      <c r="N17" s="41"/>
      <c r="O17" s="41"/>
      <c r="P17" s="41"/>
      <c r="Q17" s="41"/>
      <c r="R17" s="41"/>
      <c r="S17" s="41"/>
      <c r="T17" s="41"/>
      <c r="U17" s="41"/>
      <c r="V17" s="41"/>
      <c r="W17" s="41"/>
      <c r="X17" s="41"/>
      <c r="Y17" s="41"/>
      <c r="Z17" s="41"/>
      <c r="AA17" s="41"/>
    </row>
    <row r="18" spans="1:27">
      <c r="A18" s="41"/>
      <c r="B18" s="43"/>
      <c r="C18" s="43"/>
      <c r="D18" s="41"/>
      <c r="E18" s="41"/>
      <c r="F18" s="41"/>
      <c r="G18" s="41"/>
      <c r="H18" s="41"/>
      <c r="I18" s="41"/>
      <c r="J18" s="41"/>
      <c r="K18" s="41"/>
      <c r="L18" s="41"/>
      <c r="M18" s="41"/>
      <c r="N18" s="41"/>
      <c r="O18" s="41"/>
      <c r="P18" s="41"/>
      <c r="Q18" s="41"/>
      <c r="R18" s="41"/>
      <c r="S18" s="41"/>
      <c r="T18" s="41"/>
      <c r="U18" s="41"/>
      <c r="V18" s="41"/>
      <c r="W18" s="41"/>
      <c r="X18" s="41"/>
      <c r="Y18" s="41"/>
      <c r="Z18" s="41"/>
      <c r="AA18" s="41"/>
    </row>
    <row r="19" spans="1:27">
      <c r="A19" s="41"/>
      <c r="B19" s="43"/>
      <c r="C19" s="43"/>
      <c r="D19" s="41"/>
      <c r="E19" s="41"/>
      <c r="F19" s="41"/>
      <c r="G19" s="41"/>
      <c r="H19" s="41"/>
      <c r="I19" s="41"/>
      <c r="J19" s="41"/>
      <c r="K19" s="41"/>
      <c r="L19" s="41"/>
      <c r="M19" s="41"/>
      <c r="N19" s="41"/>
      <c r="O19" s="41"/>
      <c r="P19" s="41"/>
      <c r="Q19" s="41"/>
      <c r="R19" s="41"/>
      <c r="S19" s="41"/>
      <c r="T19" s="41"/>
      <c r="U19" s="41"/>
      <c r="V19" s="41"/>
      <c r="W19" s="41"/>
      <c r="X19" s="41"/>
      <c r="Y19" s="41"/>
      <c r="Z19" s="41"/>
      <c r="AA19" s="41"/>
    </row>
    <row r="20" spans="1:27">
      <c r="A20" s="41"/>
      <c r="B20" s="43"/>
      <c r="C20" s="43"/>
      <c r="D20" s="41"/>
      <c r="E20" s="41"/>
      <c r="F20" s="41"/>
      <c r="G20" s="41"/>
      <c r="H20" s="41"/>
      <c r="I20" s="41"/>
      <c r="J20" s="41"/>
      <c r="K20" s="41"/>
      <c r="L20" s="41"/>
      <c r="M20" s="41"/>
      <c r="N20" s="41"/>
      <c r="O20" s="41"/>
      <c r="P20" s="41"/>
      <c r="Q20" s="41"/>
      <c r="R20" s="41"/>
      <c r="S20" s="41"/>
      <c r="T20" s="41"/>
      <c r="U20" s="41"/>
      <c r="V20" s="41"/>
      <c r="W20" s="41"/>
      <c r="X20" s="41"/>
      <c r="Y20" s="41"/>
      <c r="Z20" s="41"/>
      <c r="AA20" s="41"/>
    </row>
    <row r="21" spans="1:27">
      <c r="A21" s="41"/>
      <c r="B21" s="43"/>
      <c r="C21" s="43"/>
      <c r="D21" s="41"/>
      <c r="E21" s="41"/>
      <c r="F21" s="41"/>
      <c r="G21" s="41"/>
      <c r="H21" s="41"/>
      <c r="I21" s="41"/>
      <c r="J21" s="41"/>
      <c r="K21" s="41"/>
      <c r="L21" s="41"/>
      <c r="M21" s="41"/>
      <c r="N21" s="41"/>
      <c r="O21" s="41"/>
      <c r="P21" s="41"/>
      <c r="Q21" s="41"/>
      <c r="R21" s="41"/>
      <c r="S21" s="41"/>
      <c r="T21" s="41"/>
      <c r="U21" s="41"/>
      <c r="V21" s="41"/>
      <c r="W21" s="41"/>
      <c r="X21" s="41"/>
      <c r="Y21" s="41"/>
      <c r="Z21" s="41"/>
      <c r="AA21" s="41"/>
    </row>
    <row r="22" spans="1:27">
      <c r="A22" s="41"/>
      <c r="B22" s="43"/>
      <c r="C22" s="43"/>
      <c r="D22" s="41"/>
      <c r="E22" s="41"/>
      <c r="F22" s="41"/>
      <c r="G22" s="41"/>
      <c r="H22" s="41"/>
      <c r="I22" s="41"/>
      <c r="J22" s="41"/>
      <c r="K22" s="41"/>
      <c r="L22" s="41"/>
      <c r="M22" s="41"/>
      <c r="N22" s="41"/>
      <c r="O22" s="41"/>
      <c r="P22" s="41"/>
      <c r="Q22" s="41"/>
      <c r="R22" s="41"/>
      <c r="S22" s="41"/>
      <c r="T22" s="41"/>
      <c r="U22" s="41"/>
      <c r="V22" s="41"/>
      <c r="W22" s="41"/>
      <c r="X22" s="41"/>
      <c r="Y22" s="41"/>
      <c r="Z22" s="41"/>
      <c r="AA22" s="41"/>
    </row>
    <row r="23" spans="1:27">
      <c r="A23" s="41"/>
      <c r="B23" s="43"/>
      <c r="C23" s="43"/>
      <c r="D23" s="41"/>
      <c r="E23" s="41"/>
      <c r="F23" s="41"/>
      <c r="G23" s="41"/>
      <c r="H23" s="41"/>
      <c r="I23" s="41"/>
      <c r="J23" s="41"/>
      <c r="K23" s="41"/>
      <c r="L23" s="41"/>
      <c r="M23" s="41"/>
      <c r="N23" s="41"/>
      <c r="O23" s="41"/>
      <c r="P23" s="41"/>
      <c r="Q23" s="41"/>
      <c r="R23" s="41"/>
      <c r="S23" s="41"/>
      <c r="T23" s="41"/>
      <c r="U23" s="41"/>
      <c r="V23" s="41"/>
      <c r="W23" s="41"/>
      <c r="X23" s="41"/>
      <c r="Y23" s="41"/>
      <c r="Z23" s="41"/>
      <c r="AA23" s="41"/>
    </row>
    <row r="24" spans="1:27">
      <c r="A24" s="41"/>
      <c r="B24" s="43"/>
      <c r="C24" s="43"/>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1:27">
      <c r="A25" s="41"/>
      <c r="B25" s="43"/>
      <c r="C25" s="43"/>
      <c r="D25" s="41"/>
      <c r="E25" s="41"/>
      <c r="F25" s="41"/>
      <c r="G25" s="41"/>
      <c r="H25" s="41"/>
      <c r="I25" s="41"/>
      <c r="J25" s="41"/>
      <c r="K25" s="41"/>
      <c r="L25" s="41"/>
      <c r="M25" s="41"/>
      <c r="N25" s="41"/>
      <c r="O25" s="41"/>
      <c r="P25" s="41"/>
      <c r="Q25" s="41"/>
      <c r="R25" s="41"/>
      <c r="S25" s="41"/>
      <c r="T25" s="41"/>
      <c r="U25" s="41"/>
      <c r="V25" s="41"/>
      <c r="W25" s="41"/>
      <c r="X25" s="41"/>
      <c r="Y25" s="41"/>
      <c r="Z25" s="41"/>
      <c r="AA25" s="41"/>
    </row>
    <row r="26" spans="1:27">
      <c r="A26" s="41"/>
      <c r="B26" s="43"/>
      <c r="C26" s="43"/>
      <c r="D26" s="41"/>
      <c r="E26" s="41"/>
      <c r="F26" s="41"/>
      <c r="G26" s="41"/>
      <c r="H26" s="41"/>
      <c r="I26" s="41"/>
      <c r="J26" s="41"/>
      <c r="K26" s="41"/>
      <c r="L26" s="41"/>
      <c r="M26" s="41"/>
      <c r="N26" s="41"/>
      <c r="O26" s="41"/>
      <c r="P26" s="41"/>
      <c r="Q26" s="41"/>
      <c r="R26" s="41"/>
      <c r="S26" s="41"/>
      <c r="T26" s="41"/>
      <c r="U26" s="41"/>
      <c r="V26" s="41"/>
      <c r="W26" s="41"/>
      <c r="X26" s="41"/>
      <c r="Y26" s="41"/>
      <c r="Z26" s="41"/>
      <c r="AA26" s="41"/>
    </row>
    <row r="27" spans="1:27">
      <c r="A27" s="41"/>
      <c r="B27" s="43"/>
      <c r="C27" s="43"/>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1:27">
      <c r="A28" s="41"/>
      <c r="B28" s="43"/>
      <c r="C28" s="43"/>
      <c r="D28" s="41"/>
      <c r="E28" s="41"/>
      <c r="F28" s="41"/>
      <c r="G28" s="41"/>
      <c r="H28" s="41"/>
      <c r="I28" s="41"/>
      <c r="J28" s="41"/>
      <c r="K28" s="41"/>
      <c r="L28" s="41"/>
      <c r="M28" s="41"/>
      <c r="N28" s="41"/>
      <c r="O28" s="41"/>
      <c r="P28" s="41"/>
      <c r="Q28" s="41"/>
      <c r="R28" s="41"/>
      <c r="S28" s="41"/>
      <c r="T28" s="41"/>
      <c r="U28" s="41"/>
      <c r="V28" s="41"/>
      <c r="W28" s="41"/>
      <c r="X28" s="41"/>
      <c r="Y28" s="41"/>
      <c r="Z28" s="41"/>
      <c r="AA28" s="41"/>
    </row>
    <row r="29" spans="1:27">
      <c r="A29" s="41"/>
      <c r="B29" s="43"/>
      <c r="C29" s="43"/>
      <c r="D29" s="41"/>
      <c r="E29" s="41"/>
      <c r="F29" s="41"/>
      <c r="G29" s="41"/>
      <c r="H29" s="41"/>
      <c r="I29" s="41"/>
      <c r="J29" s="41"/>
      <c r="K29" s="41"/>
      <c r="L29" s="41"/>
      <c r="M29" s="41"/>
      <c r="N29" s="41"/>
      <c r="O29" s="41"/>
      <c r="P29" s="41"/>
      <c r="Q29" s="41"/>
      <c r="R29" s="41"/>
      <c r="S29" s="41"/>
      <c r="T29" s="41"/>
      <c r="U29" s="41"/>
      <c r="V29" s="41"/>
      <c r="W29" s="41"/>
      <c r="X29" s="41"/>
      <c r="Y29" s="41"/>
      <c r="Z29" s="41"/>
      <c r="AA29" s="41"/>
    </row>
    <row r="30" spans="1:27">
      <c r="A30" s="41"/>
      <c r="B30" s="43"/>
      <c r="C30" s="43"/>
      <c r="D30" s="41"/>
      <c r="E30" s="41"/>
      <c r="F30" s="41"/>
      <c r="G30" s="41"/>
      <c r="H30" s="41"/>
      <c r="I30" s="41"/>
      <c r="J30" s="41"/>
      <c r="K30" s="41"/>
      <c r="L30" s="41"/>
      <c r="M30" s="41"/>
      <c r="N30" s="41"/>
      <c r="O30" s="41"/>
      <c r="P30" s="41"/>
      <c r="Q30" s="41"/>
      <c r="R30" s="41"/>
      <c r="S30" s="41"/>
      <c r="T30" s="41"/>
      <c r="U30" s="41"/>
      <c r="V30" s="41"/>
      <c r="W30" s="41"/>
      <c r="X30" s="41"/>
      <c r="Y30" s="41"/>
      <c r="Z30" s="41"/>
      <c r="AA30" s="41"/>
    </row>
    <row r="31" spans="1:27">
      <c r="A31" s="41"/>
      <c r="B31" s="43"/>
      <c r="C31" s="43"/>
      <c r="D31" s="41"/>
      <c r="E31" s="41"/>
      <c r="F31" s="41"/>
      <c r="G31" s="41"/>
      <c r="H31" s="41"/>
      <c r="I31" s="41"/>
      <c r="J31" s="41"/>
      <c r="K31" s="41"/>
      <c r="L31" s="41"/>
      <c r="M31" s="41"/>
      <c r="N31" s="41"/>
      <c r="O31" s="41"/>
      <c r="P31" s="41"/>
      <c r="Q31" s="41"/>
      <c r="R31" s="41"/>
      <c r="S31" s="41"/>
      <c r="T31" s="41"/>
      <c r="U31" s="41"/>
      <c r="V31" s="41"/>
      <c r="W31" s="41"/>
      <c r="X31" s="41"/>
      <c r="Y31" s="41"/>
      <c r="Z31" s="41"/>
      <c r="AA31" s="41"/>
    </row>
    <row r="32" spans="1:27">
      <c r="A32" s="41"/>
      <c r="B32" s="43"/>
      <c r="C32" s="43"/>
      <c r="D32" s="41"/>
      <c r="E32" s="41"/>
      <c r="F32" s="41"/>
      <c r="G32" s="41"/>
      <c r="H32" s="41"/>
      <c r="I32" s="41"/>
      <c r="J32" s="41"/>
      <c r="K32" s="41"/>
      <c r="L32" s="41"/>
      <c r="M32" s="41"/>
      <c r="N32" s="41"/>
      <c r="O32" s="41"/>
      <c r="P32" s="41"/>
      <c r="Q32" s="41"/>
      <c r="R32" s="41"/>
      <c r="S32" s="41"/>
      <c r="T32" s="41"/>
      <c r="U32" s="41"/>
      <c r="V32" s="41"/>
      <c r="W32" s="41"/>
      <c r="X32" s="41"/>
      <c r="Y32" s="41"/>
      <c r="Z32" s="41"/>
      <c r="AA32" s="41"/>
    </row>
    <row r="33" spans="1:27">
      <c r="A33" s="41"/>
      <c r="B33" s="43"/>
      <c r="C33" s="43"/>
      <c r="D33" s="41"/>
      <c r="E33" s="41"/>
      <c r="F33" s="41"/>
      <c r="G33" s="41"/>
      <c r="H33" s="41"/>
      <c r="I33" s="41"/>
      <c r="J33" s="41"/>
      <c r="K33" s="41"/>
      <c r="L33" s="41"/>
      <c r="M33" s="41"/>
      <c r="N33" s="41"/>
      <c r="O33" s="41"/>
      <c r="P33" s="41"/>
      <c r="Q33" s="41"/>
      <c r="R33" s="41"/>
      <c r="S33" s="41"/>
      <c r="T33" s="41"/>
      <c r="U33" s="41"/>
      <c r="V33" s="41"/>
      <c r="W33" s="41"/>
      <c r="X33" s="41"/>
      <c r="Y33" s="41"/>
      <c r="Z33" s="41"/>
      <c r="AA33" s="41"/>
    </row>
    <row r="34" spans="1:27">
      <c r="A34" s="41"/>
      <c r="B34" s="43"/>
      <c r="C34" s="43"/>
      <c r="D34" s="41"/>
      <c r="E34" s="41"/>
      <c r="F34" s="41"/>
      <c r="G34" s="41"/>
      <c r="H34" s="41"/>
      <c r="I34" s="41"/>
      <c r="J34" s="41"/>
      <c r="K34" s="41"/>
      <c r="L34" s="41"/>
      <c r="M34" s="41"/>
      <c r="N34" s="41"/>
      <c r="O34" s="41"/>
      <c r="P34" s="41"/>
      <c r="Q34" s="41"/>
      <c r="R34" s="41"/>
      <c r="S34" s="41"/>
      <c r="T34" s="41"/>
      <c r="U34" s="41"/>
      <c r="V34" s="41"/>
      <c r="W34" s="41"/>
      <c r="X34" s="41"/>
      <c r="Y34" s="41"/>
      <c r="Z34" s="41"/>
      <c r="AA34" s="41"/>
    </row>
    <row r="35" spans="1:27">
      <c r="A35" s="41"/>
      <c r="B35" s="43"/>
      <c r="C35" s="43"/>
      <c r="D35" s="41"/>
      <c r="E35" s="41"/>
      <c r="F35" s="41"/>
      <c r="G35" s="41"/>
      <c r="H35" s="41"/>
      <c r="I35" s="41"/>
      <c r="J35" s="41"/>
      <c r="K35" s="41"/>
      <c r="L35" s="41"/>
      <c r="M35" s="41"/>
      <c r="N35" s="41"/>
      <c r="O35" s="41"/>
      <c r="P35" s="41"/>
      <c r="Q35" s="41"/>
      <c r="R35" s="41"/>
      <c r="S35" s="41"/>
      <c r="T35" s="41"/>
      <c r="U35" s="41"/>
      <c r="V35" s="41"/>
      <c r="W35" s="41"/>
      <c r="X35" s="41"/>
      <c r="Y35" s="41"/>
      <c r="Z35" s="41"/>
      <c r="AA35" s="41"/>
    </row>
    <row r="36" spans="1:27">
      <c r="A36" s="41"/>
      <c r="B36" s="43"/>
      <c r="C36" s="43"/>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1:27">
      <c r="A37" s="41"/>
      <c r="B37" s="43"/>
      <c r="C37" s="43"/>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1:27">
      <c r="A38" s="41"/>
      <c r="B38" s="43"/>
      <c r="C38" s="43"/>
      <c r="D38" s="41"/>
      <c r="E38" s="41"/>
      <c r="F38" s="41"/>
      <c r="G38" s="41"/>
      <c r="H38" s="41"/>
      <c r="I38" s="41"/>
      <c r="J38" s="41"/>
      <c r="K38" s="41"/>
      <c r="L38" s="41"/>
      <c r="M38" s="41"/>
      <c r="N38" s="41"/>
      <c r="O38" s="41"/>
      <c r="P38" s="41"/>
      <c r="Q38" s="41"/>
      <c r="R38" s="41"/>
      <c r="S38" s="41"/>
      <c r="T38" s="41"/>
      <c r="U38" s="41"/>
      <c r="V38" s="41"/>
      <c r="W38" s="41"/>
      <c r="X38" s="41"/>
      <c r="Y38" s="41"/>
      <c r="Z38" s="41"/>
      <c r="AA38" s="41"/>
    </row>
    <row r="39" spans="1:27">
      <c r="A39" s="41"/>
      <c r="B39" s="43"/>
      <c r="C39" s="43"/>
      <c r="D39" s="41"/>
      <c r="E39" s="41"/>
      <c r="F39" s="41"/>
      <c r="G39" s="41"/>
      <c r="H39" s="41"/>
      <c r="I39" s="41"/>
      <c r="J39" s="41"/>
      <c r="K39" s="41"/>
      <c r="L39" s="41"/>
      <c r="M39" s="41"/>
      <c r="N39" s="41"/>
      <c r="O39" s="41"/>
      <c r="P39" s="41"/>
      <c r="Q39" s="41"/>
      <c r="R39" s="41"/>
      <c r="S39" s="41"/>
      <c r="T39" s="41"/>
      <c r="U39" s="41"/>
      <c r="V39" s="41"/>
      <c r="W39" s="41"/>
      <c r="X39" s="41"/>
      <c r="Y39" s="41"/>
      <c r="Z39" s="41"/>
      <c r="AA39" s="41"/>
    </row>
    <row r="40" spans="1:27">
      <c r="A40" s="41"/>
      <c r="B40" s="43"/>
      <c r="C40" s="43"/>
      <c r="D40" s="41"/>
      <c r="E40" s="41"/>
      <c r="F40" s="41"/>
      <c r="G40" s="41"/>
      <c r="H40" s="41"/>
      <c r="I40" s="41"/>
      <c r="J40" s="41"/>
      <c r="K40" s="41"/>
      <c r="L40" s="41"/>
      <c r="M40" s="41"/>
      <c r="N40" s="41"/>
      <c r="O40" s="41"/>
      <c r="P40" s="41"/>
      <c r="Q40" s="41"/>
      <c r="R40" s="41"/>
      <c r="S40" s="41"/>
      <c r="T40" s="41"/>
      <c r="U40" s="41"/>
      <c r="V40" s="41"/>
      <c r="W40" s="41"/>
      <c r="X40" s="41"/>
      <c r="Y40" s="41"/>
      <c r="Z40" s="41"/>
      <c r="AA40" s="41"/>
    </row>
    <row r="41" spans="1:27">
      <c r="A41" s="41"/>
      <c r="B41" s="43"/>
      <c r="C41" s="43"/>
      <c r="D41" s="41"/>
      <c r="E41" s="41"/>
      <c r="F41" s="41"/>
      <c r="G41" s="41"/>
      <c r="H41" s="41"/>
      <c r="I41" s="41"/>
      <c r="J41" s="41"/>
      <c r="K41" s="41"/>
      <c r="L41" s="41"/>
      <c r="M41" s="41"/>
      <c r="N41" s="41"/>
      <c r="O41" s="41"/>
      <c r="P41" s="41"/>
      <c r="Q41" s="41"/>
      <c r="R41" s="41"/>
      <c r="S41" s="41"/>
      <c r="T41" s="41"/>
      <c r="U41" s="41"/>
      <c r="V41" s="41"/>
      <c r="W41" s="41"/>
      <c r="X41" s="41"/>
      <c r="Y41" s="41"/>
      <c r="Z41" s="41"/>
      <c r="AA41" s="41"/>
    </row>
    <row r="42" spans="1:27">
      <c r="A42" s="41"/>
      <c r="B42" s="43"/>
      <c r="C42" s="43"/>
      <c r="D42" s="41"/>
      <c r="E42" s="41"/>
      <c r="F42" s="41"/>
      <c r="G42" s="41"/>
      <c r="H42" s="41"/>
      <c r="I42" s="41"/>
      <c r="J42" s="41"/>
      <c r="K42" s="41"/>
      <c r="L42" s="41"/>
      <c r="M42" s="41"/>
      <c r="N42" s="41"/>
      <c r="O42" s="41"/>
      <c r="P42" s="41"/>
      <c r="Q42" s="41"/>
      <c r="R42" s="41"/>
      <c r="S42" s="41"/>
      <c r="T42" s="41"/>
      <c r="U42" s="41"/>
      <c r="V42" s="41"/>
      <c r="W42" s="41"/>
      <c r="X42" s="41"/>
      <c r="Y42" s="41"/>
      <c r="Z42" s="41"/>
      <c r="AA42" s="41"/>
    </row>
    <row r="43" spans="1:27">
      <c r="A43" s="41"/>
      <c r="B43" s="43"/>
      <c r="C43" s="43"/>
      <c r="D43" s="41"/>
      <c r="E43" s="41"/>
      <c r="F43" s="41"/>
      <c r="G43" s="41"/>
      <c r="H43" s="41"/>
      <c r="I43" s="41"/>
      <c r="J43" s="41"/>
      <c r="K43" s="41"/>
      <c r="L43" s="41"/>
      <c r="M43" s="41"/>
      <c r="N43" s="41"/>
      <c r="O43" s="41"/>
      <c r="P43" s="41"/>
      <c r="Q43" s="41"/>
      <c r="R43" s="41"/>
      <c r="S43" s="41"/>
      <c r="T43" s="41"/>
      <c r="U43" s="41"/>
      <c r="V43" s="41"/>
      <c r="W43" s="41"/>
      <c r="X43" s="41"/>
      <c r="Y43" s="41"/>
      <c r="Z43" s="41"/>
      <c r="AA43" s="41"/>
    </row>
    <row r="44" spans="1:27">
      <c r="A44" s="41"/>
      <c r="B44" s="43"/>
      <c r="C44" s="43"/>
      <c r="D44" s="41"/>
      <c r="E44" s="41"/>
      <c r="F44" s="41"/>
      <c r="G44" s="41"/>
      <c r="H44" s="41"/>
      <c r="I44" s="41"/>
      <c r="J44" s="41"/>
      <c r="K44" s="41"/>
      <c r="L44" s="41"/>
      <c r="M44" s="41"/>
      <c r="N44" s="41"/>
      <c r="O44" s="41"/>
      <c r="P44" s="41"/>
      <c r="Q44" s="41"/>
      <c r="R44" s="41"/>
      <c r="S44" s="41"/>
      <c r="T44" s="41"/>
      <c r="U44" s="41"/>
      <c r="V44" s="41"/>
      <c r="W44" s="41"/>
      <c r="X44" s="41"/>
      <c r="Y44" s="41"/>
      <c r="Z44" s="41"/>
      <c r="AA44" s="41"/>
    </row>
    <row r="45" spans="1:27">
      <c r="A45" s="41"/>
      <c r="B45" s="43"/>
      <c r="C45" s="43"/>
      <c r="D45" s="41"/>
      <c r="E45" s="41"/>
      <c r="F45" s="41"/>
      <c r="G45" s="41"/>
      <c r="H45" s="41"/>
      <c r="I45" s="41"/>
      <c r="J45" s="41"/>
      <c r="K45" s="41"/>
      <c r="L45" s="41"/>
      <c r="M45" s="41"/>
      <c r="N45" s="41"/>
      <c r="O45" s="41"/>
      <c r="P45" s="41"/>
      <c r="Q45" s="41"/>
      <c r="R45" s="41"/>
      <c r="S45" s="41"/>
      <c r="T45" s="41"/>
      <c r="U45" s="41"/>
      <c r="V45" s="41"/>
      <c r="W45" s="41"/>
      <c r="X45" s="41"/>
      <c r="Y45" s="41"/>
      <c r="Z45" s="41"/>
      <c r="AA45" s="41"/>
    </row>
    <row r="46" spans="1:27">
      <c r="A46" s="41"/>
      <c r="B46" s="43"/>
      <c r="C46" s="43"/>
      <c r="D46" s="41"/>
      <c r="E46" s="41"/>
      <c r="F46" s="41"/>
      <c r="G46" s="41"/>
      <c r="H46" s="41"/>
      <c r="I46" s="41"/>
      <c r="J46" s="41"/>
      <c r="K46" s="41"/>
      <c r="L46" s="41"/>
      <c r="M46" s="41"/>
      <c r="N46" s="41"/>
      <c r="O46" s="41"/>
      <c r="P46" s="41"/>
      <c r="Q46" s="41"/>
      <c r="R46" s="41"/>
      <c r="S46" s="41"/>
      <c r="T46" s="41"/>
      <c r="U46" s="41"/>
      <c r="V46" s="41"/>
      <c r="W46" s="41"/>
      <c r="X46" s="41"/>
      <c r="Y46" s="41"/>
      <c r="Z46" s="41"/>
      <c r="AA46" s="41"/>
    </row>
    <row r="47" spans="1:27">
      <c r="A47" s="41"/>
      <c r="B47" s="43"/>
      <c r="C47" s="43"/>
      <c r="D47" s="41"/>
      <c r="E47" s="41"/>
      <c r="F47" s="41"/>
      <c r="G47" s="41"/>
      <c r="H47" s="41"/>
      <c r="I47" s="41"/>
      <c r="J47" s="41"/>
      <c r="K47" s="41"/>
      <c r="L47" s="41"/>
      <c r="M47" s="41"/>
      <c r="N47" s="41"/>
      <c r="O47" s="41"/>
      <c r="P47" s="41"/>
      <c r="Q47" s="41"/>
      <c r="R47" s="41"/>
      <c r="S47" s="41"/>
      <c r="T47" s="41"/>
      <c r="U47" s="41"/>
      <c r="V47" s="41"/>
      <c r="W47" s="41"/>
      <c r="X47" s="41"/>
      <c r="Y47" s="41"/>
      <c r="Z47" s="41"/>
      <c r="AA47" s="41"/>
    </row>
    <row r="48" spans="1:27">
      <c r="A48" s="41"/>
      <c r="B48" s="43"/>
      <c r="C48" s="43"/>
      <c r="D48" s="41"/>
      <c r="E48" s="41"/>
      <c r="F48" s="41"/>
      <c r="G48" s="41"/>
      <c r="H48" s="41"/>
      <c r="I48" s="41"/>
      <c r="J48" s="41"/>
      <c r="K48" s="41"/>
      <c r="L48" s="41"/>
      <c r="M48" s="41"/>
      <c r="N48" s="41"/>
      <c r="O48" s="41"/>
      <c r="P48" s="41"/>
      <c r="Q48" s="41"/>
      <c r="R48" s="41"/>
      <c r="S48" s="41"/>
      <c r="T48" s="41"/>
      <c r="U48" s="41"/>
      <c r="V48" s="41"/>
      <c r="W48" s="41"/>
      <c r="X48" s="41"/>
      <c r="Y48" s="41"/>
      <c r="Z48" s="41"/>
      <c r="AA48" s="41"/>
    </row>
    <row r="49" spans="1:27">
      <c r="A49" s="41"/>
      <c r="B49" s="43"/>
      <c r="C49" s="43"/>
      <c r="D49" s="41"/>
      <c r="E49" s="41"/>
      <c r="F49" s="41"/>
      <c r="G49" s="41"/>
      <c r="H49" s="41"/>
      <c r="I49" s="41"/>
      <c r="J49" s="41"/>
      <c r="K49" s="41"/>
      <c r="L49" s="41"/>
      <c r="M49" s="41"/>
      <c r="N49" s="41"/>
      <c r="O49" s="41"/>
      <c r="P49" s="41"/>
      <c r="Q49" s="41"/>
      <c r="R49" s="41"/>
      <c r="S49" s="41"/>
      <c r="T49" s="41"/>
      <c r="U49" s="41"/>
      <c r="V49" s="41"/>
      <c r="W49" s="41"/>
      <c r="X49" s="41"/>
      <c r="Y49" s="41"/>
      <c r="Z49" s="41"/>
      <c r="AA49" s="41"/>
    </row>
    <row r="50" spans="1:27">
      <c r="A50" s="41"/>
      <c r="B50" s="43"/>
      <c r="C50" s="43"/>
      <c r="D50" s="41"/>
      <c r="E50" s="41"/>
      <c r="F50" s="41"/>
      <c r="G50" s="41"/>
      <c r="H50" s="41"/>
      <c r="I50" s="41"/>
      <c r="J50" s="41"/>
      <c r="K50" s="41"/>
      <c r="L50" s="41"/>
      <c r="M50" s="41"/>
      <c r="N50" s="41"/>
      <c r="O50" s="41"/>
      <c r="P50" s="41"/>
      <c r="Q50" s="41"/>
      <c r="R50" s="41"/>
      <c r="S50" s="41"/>
      <c r="T50" s="41"/>
      <c r="U50" s="41"/>
      <c r="V50" s="41"/>
      <c r="W50" s="41"/>
      <c r="X50" s="41"/>
      <c r="Y50" s="41"/>
      <c r="Z50" s="41"/>
      <c r="AA50" s="41"/>
    </row>
    <row r="51" spans="1:27">
      <c r="A51" s="41"/>
      <c r="B51" s="43"/>
      <c r="C51" s="43"/>
      <c r="D51" s="41"/>
      <c r="E51" s="41"/>
      <c r="F51" s="41"/>
      <c r="G51" s="41"/>
      <c r="H51" s="41"/>
      <c r="I51" s="41"/>
      <c r="J51" s="41"/>
      <c r="K51" s="41"/>
      <c r="L51" s="41"/>
      <c r="M51" s="41"/>
      <c r="N51" s="41"/>
      <c r="O51" s="41"/>
      <c r="P51" s="41"/>
      <c r="Q51" s="41"/>
      <c r="R51" s="41"/>
      <c r="S51" s="41"/>
      <c r="T51" s="41"/>
      <c r="U51" s="41"/>
      <c r="V51" s="41"/>
      <c r="W51" s="41"/>
      <c r="X51" s="41"/>
      <c r="Y51" s="41"/>
      <c r="Z51" s="41"/>
      <c r="AA51" s="41"/>
    </row>
    <row r="52" spans="1:27">
      <c r="A52" s="41"/>
      <c r="B52" s="43"/>
      <c r="C52" s="43"/>
      <c r="D52" s="41"/>
      <c r="E52" s="41"/>
      <c r="F52" s="41"/>
      <c r="G52" s="41"/>
      <c r="H52" s="41"/>
      <c r="I52" s="41"/>
      <c r="J52" s="41"/>
      <c r="K52" s="41"/>
      <c r="L52" s="41"/>
      <c r="M52" s="41"/>
      <c r="N52" s="41"/>
      <c r="O52" s="41"/>
      <c r="P52" s="41"/>
      <c r="Q52" s="41"/>
      <c r="R52" s="41"/>
      <c r="S52" s="41"/>
      <c r="T52" s="41"/>
      <c r="U52" s="41"/>
      <c r="V52" s="41"/>
      <c r="W52" s="41"/>
      <c r="X52" s="41"/>
      <c r="Y52" s="41"/>
      <c r="Z52" s="41"/>
      <c r="AA52" s="41"/>
    </row>
    <row r="53" spans="1:27">
      <c r="A53" s="41"/>
      <c r="B53" s="43"/>
      <c r="C53" s="43"/>
      <c r="D53" s="41"/>
      <c r="E53" s="41"/>
      <c r="F53" s="41"/>
      <c r="G53" s="41"/>
      <c r="H53" s="41"/>
      <c r="I53" s="41"/>
      <c r="J53" s="41"/>
      <c r="K53" s="41"/>
      <c r="L53" s="41"/>
      <c r="M53" s="41"/>
      <c r="N53" s="41"/>
      <c r="O53" s="41"/>
      <c r="P53" s="41"/>
      <c r="Q53" s="41"/>
      <c r="R53" s="41"/>
      <c r="S53" s="41"/>
      <c r="T53" s="41"/>
      <c r="U53" s="41"/>
      <c r="V53" s="41"/>
      <c r="W53" s="41"/>
      <c r="X53" s="41"/>
      <c r="Y53" s="41"/>
      <c r="Z53" s="41"/>
      <c r="AA53" s="41"/>
    </row>
    <row r="54" spans="1:27">
      <c r="A54" s="41"/>
      <c r="B54" s="43"/>
      <c r="C54" s="43"/>
      <c r="D54" s="41"/>
      <c r="E54" s="41"/>
      <c r="F54" s="41"/>
      <c r="G54" s="41"/>
      <c r="H54" s="41"/>
      <c r="I54" s="41"/>
      <c r="J54" s="41"/>
      <c r="K54" s="41"/>
      <c r="L54" s="41"/>
      <c r="M54" s="41"/>
      <c r="N54" s="41"/>
      <c r="O54" s="41"/>
      <c r="P54" s="41"/>
      <c r="Q54" s="41"/>
      <c r="R54" s="41"/>
      <c r="S54" s="41"/>
      <c r="T54" s="41"/>
      <c r="U54" s="41"/>
      <c r="V54" s="41"/>
      <c r="W54" s="41"/>
      <c r="X54" s="41"/>
      <c r="Y54" s="41"/>
      <c r="Z54" s="41"/>
      <c r="AA54" s="41"/>
    </row>
    <row r="55" spans="1:27">
      <c r="A55" s="41"/>
      <c r="B55" s="43"/>
      <c r="C55" s="43"/>
      <c r="D55" s="41"/>
      <c r="E55" s="41"/>
      <c r="F55" s="41"/>
      <c r="G55" s="41"/>
      <c r="H55" s="41"/>
      <c r="I55" s="41"/>
      <c r="J55" s="41"/>
      <c r="K55" s="41"/>
      <c r="L55" s="41"/>
      <c r="M55" s="41"/>
      <c r="N55" s="41"/>
      <c r="O55" s="41"/>
      <c r="P55" s="41"/>
      <c r="Q55" s="41"/>
      <c r="R55" s="41"/>
      <c r="S55" s="41"/>
      <c r="T55" s="41"/>
      <c r="U55" s="41"/>
      <c r="V55" s="41"/>
      <c r="W55" s="41"/>
      <c r="X55" s="41"/>
      <c r="Y55" s="41"/>
      <c r="Z55" s="41"/>
      <c r="AA55" s="41"/>
    </row>
    <row r="56" spans="1:27">
      <c r="A56" s="41"/>
      <c r="B56" s="43"/>
      <c r="C56" s="43"/>
      <c r="D56" s="41"/>
      <c r="E56" s="41"/>
      <c r="F56" s="41"/>
      <c r="G56" s="41"/>
      <c r="H56" s="41"/>
      <c r="I56" s="41"/>
      <c r="J56" s="41"/>
      <c r="K56" s="41"/>
      <c r="L56" s="41"/>
      <c r="M56" s="41"/>
      <c r="N56" s="41"/>
      <c r="O56" s="41"/>
      <c r="P56" s="41"/>
      <c r="Q56" s="41"/>
      <c r="R56" s="41"/>
      <c r="S56" s="41"/>
      <c r="T56" s="41"/>
      <c r="U56" s="41"/>
      <c r="V56" s="41"/>
      <c r="W56" s="41"/>
      <c r="X56" s="41"/>
      <c r="Y56" s="41"/>
      <c r="Z56" s="41"/>
      <c r="AA56" s="41"/>
    </row>
    <row r="57" spans="1:27">
      <c r="A57" s="41"/>
      <c r="B57" s="43"/>
      <c r="C57" s="43"/>
      <c r="D57" s="41"/>
      <c r="E57" s="41"/>
      <c r="F57" s="41"/>
      <c r="G57" s="41"/>
      <c r="H57" s="41"/>
      <c r="I57" s="41"/>
      <c r="J57" s="41"/>
      <c r="K57" s="41"/>
      <c r="L57" s="41"/>
      <c r="M57" s="41"/>
      <c r="N57" s="41"/>
      <c r="O57" s="41"/>
      <c r="P57" s="41"/>
      <c r="Q57" s="41"/>
      <c r="R57" s="41"/>
      <c r="S57" s="41"/>
      <c r="T57" s="41"/>
      <c r="U57" s="41"/>
      <c r="V57" s="41"/>
      <c r="W57" s="41"/>
      <c r="X57" s="41"/>
      <c r="Y57" s="41"/>
      <c r="Z57" s="41"/>
      <c r="AA57" s="41"/>
    </row>
    <row r="58" spans="1:27">
      <c r="A58" s="41"/>
      <c r="B58" s="43"/>
      <c r="C58" s="43"/>
      <c r="D58" s="41"/>
      <c r="E58" s="41"/>
      <c r="F58" s="41"/>
      <c r="G58" s="41"/>
      <c r="H58" s="41"/>
      <c r="I58" s="41"/>
      <c r="J58" s="41"/>
      <c r="K58" s="41"/>
      <c r="L58" s="41"/>
      <c r="M58" s="41"/>
      <c r="N58" s="41"/>
      <c r="O58" s="41"/>
      <c r="P58" s="41"/>
      <c r="Q58" s="41"/>
      <c r="R58" s="41"/>
      <c r="S58" s="41"/>
      <c r="T58" s="41"/>
      <c r="U58" s="41"/>
      <c r="V58" s="41"/>
      <c r="W58" s="41"/>
      <c r="X58" s="41"/>
      <c r="Y58" s="41"/>
      <c r="Z58" s="41"/>
      <c r="AA58" s="41"/>
    </row>
    <row r="59" spans="1:27">
      <c r="A59" s="41"/>
      <c r="B59" s="43"/>
      <c r="C59" s="43"/>
      <c r="D59" s="41"/>
      <c r="E59" s="41"/>
      <c r="F59" s="41"/>
      <c r="G59" s="41"/>
      <c r="H59" s="41"/>
      <c r="I59" s="41"/>
      <c r="J59" s="41"/>
      <c r="K59" s="41"/>
      <c r="L59" s="41"/>
      <c r="M59" s="41"/>
      <c r="N59" s="41"/>
      <c r="O59" s="41"/>
      <c r="P59" s="41"/>
      <c r="Q59" s="41"/>
      <c r="R59" s="41"/>
      <c r="S59" s="41"/>
      <c r="T59" s="41"/>
      <c r="U59" s="41"/>
      <c r="V59" s="41"/>
      <c r="W59" s="41"/>
      <c r="X59" s="41"/>
      <c r="Y59" s="41"/>
      <c r="Z59" s="41"/>
      <c r="AA59" s="41"/>
    </row>
    <row r="60" spans="1:27">
      <c r="A60" s="41"/>
      <c r="B60" s="43"/>
      <c r="C60" s="43"/>
      <c r="D60" s="41"/>
      <c r="E60" s="41"/>
      <c r="F60" s="41"/>
      <c r="G60" s="41"/>
      <c r="H60" s="41"/>
      <c r="I60" s="41"/>
      <c r="J60" s="41"/>
      <c r="K60" s="41"/>
      <c r="L60" s="41"/>
      <c r="M60" s="41"/>
      <c r="N60" s="41"/>
      <c r="O60" s="41"/>
      <c r="P60" s="41"/>
      <c r="Q60" s="41"/>
      <c r="R60" s="41"/>
      <c r="S60" s="41"/>
      <c r="T60" s="41"/>
      <c r="U60" s="41"/>
      <c r="V60" s="41"/>
      <c r="W60" s="41"/>
      <c r="X60" s="41"/>
      <c r="Y60" s="41"/>
      <c r="Z60" s="41"/>
      <c r="AA60" s="41"/>
    </row>
    <row r="61" spans="1:27">
      <c r="A61" s="41"/>
      <c r="B61" s="43"/>
      <c r="C61" s="43"/>
      <c r="D61" s="41"/>
      <c r="E61" s="41"/>
      <c r="F61" s="41"/>
      <c r="G61" s="41"/>
      <c r="H61" s="41"/>
      <c r="I61" s="41"/>
      <c r="J61" s="41"/>
      <c r="K61" s="41"/>
      <c r="L61" s="41"/>
      <c r="M61" s="41"/>
      <c r="N61" s="41"/>
      <c r="O61" s="41"/>
      <c r="P61" s="41"/>
      <c r="Q61" s="41"/>
      <c r="R61" s="41"/>
      <c r="S61" s="41"/>
      <c r="T61" s="41"/>
      <c r="U61" s="41"/>
      <c r="V61" s="41"/>
      <c r="W61" s="41"/>
      <c r="X61" s="41"/>
      <c r="Y61" s="41"/>
      <c r="Z61" s="41"/>
      <c r="AA61" s="41"/>
    </row>
    <row r="62" spans="1:27">
      <c r="A62" s="41"/>
      <c r="B62" s="43"/>
      <c r="C62" s="43"/>
      <c r="D62" s="41"/>
      <c r="E62" s="41"/>
      <c r="F62" s="41"/>
      <c r="G62" s="41"/>
      <c r="H62" s="41"/>
      <c r="I62" s="41"/>
      <c r="J62" s="41"/>
      <c r="K62" s="41"/>
      <c r="L62" s="41"/>
      <c r="M62" s="41"/>
      <c r="N62" s="41"/>
      <c r="O62" s="41"/>
      <c r="P62" s="41"/>
      <c r="Q62" s="41"/>
      <c r="R62" s="41"/>
      <c r="S62" s="41"/>
      <c r="T62" s="41"/>
      <c r="U62" s="41"/>
      <c r="V62" s="41"/>
      <c r="W62" s="41"/>
      <c r="X62" s="41"/>
      <c r="Y62" s="41"/>
      <c r="Z62" s="41"/>
      <c r="AA62" s="41"/>
    </row>
    <row r="63" spans="1:27">
      <c r="A63" s="41"/>
      <c r="B63" s="43"/>
      <c r="C63" s="43"/>
      <c r="D63" s="41"/>
      <c r="E63" s="41"/>
      <c r="F63" s="41"/>
      <c r="G63" s="41"/>
      <c r="H63" s="41"/>
      <c r="I63" s="41"/>
      <c r="J63" s="41"/>
      <c r="K63" s="41"/>
      <c r="L63" s="41"/>
      <c r="M63" s="41"/>
      <c r="N63" s="41"/>
      <c r="O63" s="41"/>
      <c r="P63" s="41"/>
      <c r="Q63" s="41"/>
      <c r="R63" s="41"/>
      <c r="S63" s="41"/>
      <c r="T63" s="41"/>
      <c r="U63" s="41"/>
      <c r="V63" s="41"/>
      <c r="W63" s="41"/>
      <c r="X63" s="41"/>
      <c r="Y63" s="41"/>
      <c r="Z63" s="41"/>
      <c r="AA63" s="41"/>
    </row>
    <row r="64" spans="1:27">
      <c r="A64" s="41"/>
      <c r="B64" s="43"/>
      <c r="C64" s="43"/>
      <c r="D64" s="41"/>
      <c r="E64" s="41"/>
      <c r="F64" s="41"/>
      <c r="G64" s="41"/>
      <c r="H64" s="41"/>
      <c r="I64" s="41"/>
      <c r="J64" s="41"/>
      <c r="K64" s="41"/>
      <c r="L64" s="41"/>
      <c r="M64" s="41"/>
      <c r="N64" s="41"/>
      <c r="O64" s="41"/>
      <c r="P64" s="41"/>
      <c r="Q64" s="41"/>
      <c r="R64" s="41"/>
      <c r="S64" s="41"/>
      <c r="T64" s="41"/>
      <c r="U64" s="41"/>
      <c r="V64" s="41"/>
      <c r="W64" s="41"/>
      <c r="X64" s="41"/>
      <c r="Y64" s="41"/>
      <c r="Z64" s="41"/>
      <c r="AA64" s="41"/>
    </row>
    <row r="65" spans="1:27">
      <c r="A65" s="41"/>
      <c r="B65" s="43"/>
      <c r="C65" s="43"/>
      <c r="D65" s="41"/>
      <c r="E65" s="41"/>
      <c r="F65" s="41"/>
      <c r="G65" s="41"/>
      <c r="H65" s="41"/>
      <c r="I65" s="41"/>
      <c r="J65" s="41"/>
      <c r="K65" s="41"/>
      <c r="L65" s="41"/>
      <c r="M65" s="41"/>
      <c r="N65" s="41"/>
      <c r="O65" s="41"/>
      <c r="P65" s="41"/>
      <c r="Q65" s="41"/>
      <c r="R65" s="41"/>
      <c r="S65" s="41"/>
      <c r="T65" s="41"/>
      <c r="U65" s="41"/>
      <c r="V65" s="41"/>
      <c r="W65" s="41"/>
      <c r="X65" s="41"/>
      <c r="Y65" s="41"/>
      <c r="Z65" s="41"/>
      <c r="AA65" s="41"/>
    </row>
    <row r="66" spans="1:27">
      <c r="A66" s="41"/>
      <c r="B66" s="43"/>
      <c r="C66" s="43"/>
      <c r="D66" s="41"/>
      <c r="E66" s="41"/>
      <c r="F66" s="41"/>
      <c r="G66" s="41"/>
      <c r="H66" s="41"/>
      <c r="I66" s="41"/>
      <c r="J66" s="41"/>
      <c r="K66" s="41"/>
      <c r="L66" s="41"/>
      <c r="M66" s="41"/>
      <c r="N66" s="41"/>
      <c r="O66" s="41"/>
      <c r="P66" s="41"/>
      <c r="Q66" s="41"/>
      <c r="R66" s="41"/>
      <c r="S66" s="41"/>
      <c r="T66" s="41"/>
      <c r="U66" s="41"/>
      <c r="V66" s="41"/>
      <c r="W66" s="41"/>
      <c r="X66" s="41"/>
      <c r="Y66" s="41"/>
      <c r="Z66" s="41"/>
      <c r="AA66" s="41"/>
    </row>
    <row r="67" spans="1:27">
      <c r="A67" s="41"/>
      <c r="B67" s="43"/>
      <c r="C67" s="43"/>
      <c r="D67" s="41"/>
      <c r="E67" s="41"/>
      <c r="F67" s="41"/>
      <c r="G67" s="41"/>
      <c r="H67" s="41"/>
      <c r="I67" s="41"/>
      <c r="J67" s="41"/>
      <c r="K67" s="41"/>
      <c r="L67" s="41"/>
      <c r="M67" s="41"/>
      <c r="N67" s="41"/>
      <c r="O67" s="41"/>
      <c r="P67" s="41"/>
      <c r="Q67" s="41"/>
      <c r="R67" s="41"/>
      <c r="S67" s="41"/>
      <c r="T67" s="41"/>
      <c r="U67" s="41"/>
      <c r="V67" s="41"/>
      <c r="W67" s="41"/>
      <c r="X67" s="41"/>
      <c r="Y67" s="41"/>
      <c r="Z67" s="41"/>
      <c r="AA67" s="41"/>
    </row>
    <row r="68" spans="1:27">
      <c r="A68" s="41"/>
      <c r="B68" s="43"/>
      <c r="C68" s="43"/>
      <c r="D68" s="41"/>
      <c r="E68" s="41"/>
      <c r="F68" s="41"/>
      <c r="G68" s="41"/>
      <c r="H68" s="41"/>
      <c r="I68" s="41"/>
      <c r="J68" s="41"/>
      <c r="K68" s="41"/>
      <c r="L68" s="41"/>
      <c r="M68" s="41"/>
      <c r="N68" s="41"/>
      <c r="O68" s="41"/>
      <c r="P68" s="41"/>
      <c r="Q68" s="41"/>
      <c r="R68" s="41"/>
      <c r="S68" s="41"/>
      <c r="T68" s="41"/>
      <c r="U68" s="41"/>
      <c r="V68" s="41"/>
      <c r="W68" s="41"/>
      <c r="X68" s="41"/>
      <c r="Y68" s="41"/>
      <c r="Z68" s="41"/>
      <c r="AA68" s="41"/>
    </row>
    <row r="69" spans="1:27">
      <c r="A69" s="41"/>
      <c r="B69" s="43"/>
      <c r="C69" s="43"/>
      <c r="D69" s="41"/>
      <c r="E69" s="41"/>
      <c r="F69" s="41"/>
      <c r="G69" s="41"/>
      <c r="H69" s="41"/>
      <c r="I69" s="41"/>
      <c r="J69" s="41"/>
      <c r="K69" s="41"/>
      <c r="L69" s="41"/>
      <c r="M69" s="41"/>
      <c r="N69" s="41"/>
      <c r="O69" s="41"/>
      <c r="P69" s="41"/>
      <c r="Q69" s="41"/>
      <c r="R69" s="41"/>
      <c r="S69" s="41"/>
      <c r="T69" s="41"/>
      <c r="U69" s="41"/>
      <c r="V69" s="41"/>
      <c r="W69" s="41"/>
      <c r="X69" s="41"/>
      <c r="Y69" s="41"/>
      <c r="Z69" s="41"/>
      <c r="AA69" s="41"/>
    </row>
    <row r="70" spans="1:27">
      <c r="A70" s="41"/>
      <c r="B70" s="43"/>
      <c r="C70" s="43"/>
      <c r="D70" s="41"/>
      <c r="E70" s="41"/>
      <c r="F70" s="41"/>
      <c r="G70" s="41"/>
      <c r="H70" s="41"/>
      <c r="I70" s="41"/>
      <c r="J70" s="41"/>
      <c r="K70" s="41"/>
      <c r="L70" s="41"/>
      <c r="M70" s="41"/>
      <c r="N70" s="41"/>
      <c r="O70" s="41"/>
      <c r="P70" s="41"/>
      <c r="Q70" s="41"/>
      <c r="R70" s="41"/>
      <c r="S70" s="41"/>
      <c r="T70" s="41"/>
      <c r="U70" s="41"/>
      <c r="V70" s="41"/>
      <c r="W70" s="41"/>
      <c r="X70" s="41"/>
      <c r="Y70" s="41"/>
      <c r="Z70" s="41"/>
      <c r="AA70" s="41"/>
    </row>
    <row r="71" spans="1:27">
      <c r="A71" s="41"/>
      <c r="B71" s="43"/>
      <c r="C71" s="43"/>
      <c r="D71" s="41"/>
      <c r="E71" s="41"/>
      <c r="F71" s="41"/>
      <c r="G71" s="41"/>
      <c r="H71" s="41"/>
      <c r="I71" s="41"/>
      <c r="J71" s="41"/>
      <c r="K71" s="41"/>
      <c r="L71" s="41"/>
      <c r="M71" s="41"/>
      <c r="N71" s="41"/>
      <c r="O71" s="41"/>
      <c r="P71" s="41"/>
      <c r="Q71" s="41"/>
      <c r="R71" s="41"/>
      <c r="S71" s="41"/>
      <c r="T71" s="41"/>
      <c r="U71" s="41"/>
      <c r="V71" s="41"/>
      <c r="W71" s="41"/>
      <c r="X71" s="41"/>
      <c r="Y71" s="41"/>
      <c r="Z71" s="41"/>
      <c r="AA71" s="41"/>
    </row>
    <row r="72" spans="1:27">
      <c r="A72" s="41"/>
      <c r="B72" s="43"/>
      <c r="C72" s="43"/>
      <c r="D72" s="41"/>
      <c r="E72" s="41"/>
      <c r="F72" s="41"/>
      <c r="G72" s="41"/>
      <c r="H72" s="41"/>
      <c r="I72" s="41"/>
      <c r="J72" s="41"/>
      <c r="K72" s="41"/>
      <c r="L72" s="41"/>
      <c r="M72" s="41"/>
      <c r="N72" s="41"/>
      <c r="O72" s="41"/>
      <c r="P72" s="41"/>
      <c r="Q72" s="41"/>
      <c r="R72" s="41"/>
      <c r="S72" s="41"/>
      <c r="T72" s="41"/>
      <c r="U72" s="41"/>
      <c r="V72" s="41"/>
      <c r="W72" s="41"/>
      <c r="X72" s="41"/>
      <c r="Y72" s="41"/>
      <c r="Z72" s="41"/>
      <c r="AA72" s="41"/>
    </row>
    <row r="73" spans="1:27">
      <c r="A73" s="41"/>
      <c r="B73" s="43"/>
      <c r="C73" s="43"/>
      <c r="D73" s="41"/>
      <c r="E73" s="41"/>
      <c r="F73" s="41"/>
      <c r="G73" s="41"/>
      <c r="H73" s="41"/>
      <c r="I73" s="41"/>
      <c r="J73" s="41"/>
      <c r="K73" s="41"/>
      <c r="L73" s="41"/>
      <c r="M73" s="41"/>
      <c r="N73" s="41"/>
      <c r="O73" s="41"/>
      <c r="P73" s="41"/>
      <c r="Q73" s="41"/>
      <c r="R73" s="41"/>
      <c r="S73" s="41"/>
      <c r="T73" s="41"/>
      <c r="U73" s="41"/>
      <c r="V73" s="41"/>
      <c r="W73" s="41"/>
      <c r="X73" s="41"/>
      <c r="Y73" s="41"/>
      <c r="Z73" s="41"/>
      <c r="AA73" s="41"/>
    </row>
    <row r="74" spans="1:27">
      <c r="A74" s="41"/>
      <c r="B74" s="43"/>
      <c r="C74" s="43"/>
      <c r="D74" s="41"/>
      <c r="E74" s="41"/>
      <c r="F74" s="41"/>
      <c r="G74" s="41"/>
      <c r="H74" s="41"/>
      <c r="I74" s="41"/>
      <c r="J74" s="41"/>
      <c r="K74" s="41"/>
      <c r="L74" s="41"/>
      <c r="M74" s="41"/>
      <c r="N74" s="41"/>
      <c r="O74" s="41"/>
      <c r="P74" s="41"/>
      <c r="Q74" s="41"/>
      <c r="R74" s="41"/>
      <c r="S74" s="41"/>
      <c r="T74" s="41"/>
      <c r="U74" s="41"/>
      <c r="V74" s="41"/>
      <c r="W74" s="41"/>
      <c r="X74" s="41"/>
      <c r="Y74" s="41"/>
      <c r="Z74" s="41"/>
      <c r="AA74" s="41"/>
    </row>
    <row r="75" spans="1:27">
      <c r="A75" s="41"/>
      <c r="B75" s="43"/>
      <c r="C75" s="43"/>
      <c r="D75" s="41"/>
      <c r="E75" s="41"/>
      <c r="F75" s="41"/>
      <c r="G75" s="41"/>
      <c r="H75" s="41"/>
      <c r="I75" s="41"/>
      <c r="J75" s="41"/>
      <c r="K75" s="41"/>
      <c r="L75" s="41"/>
      <c r="M75" s="41"/>
      <c r="N75" s="41"/>
      <c r="O75" s="41"/>
      <c r="P75" s="41"/>
      <c r="Q75" s="41"/>
      <c r="R75" s="41"/>
      <c r="S75" s="41"/>
      <c r="T75" s="41"/>
      <c r="U75" s="41"/>
      <c r="V75" s="41"/>
      <c r="W75" s="41"/>
      <c r="X75" s="41"/>
      <c r="Y75" s="41"/>
      <c r="Z75" s="41"/>
      <c r="AA75" s="41"/>
    </row>
    <row r="76" spans="1:27">
      <c r="A76" s="41"/>
      <c r="B76" s="43"/>
      <c r="C76" s="43"/>
      <c r="D76" s="41"/>
      <c r="E76" s="41"/>
      <c r="F76" s="41"/>
      <c r="G76" s="41"/>
      <c r="H76" s="41"/>
      <c r="I76" s="41"/>
      <c r="J76" s="41"/>
      <c r="K76" s="41"/>
      <c r="L76" s="41"/>
      <c r="M76" s="41"/>
      <c r="N76" s="41"/>
      <c r="O76" s="41"/>
      <c r="P76" s="41"/>
      <c r="Q76" s="41"/>
      <c r="R76" s="41"/>
      <c r="S76" s="41"/>
      <c r="T76" s="41"/>
      <c r="U76" s="41"/>
      <c r="V76" s="41"/>
      <c r="W76" s="41"/>
      <c r="X76" s="41"/>
      <c r="Y76" s="41"/>
      <c r="Z76" s="41"/>
      <c r="AA76" s="41"/>
    </row>
    <row r="77" spans="1:27">
      <c r="A77" s="41"/>
      <c r="B77" s="43"/>
      <c r="C77" s="43"/>
      <c r="D77" s="41"/>
      <c r="E77" s="41"/>
      <c r="F77" s="41"/>
      <c r="G77" s="41"/>
      <c r="H77" s="41"/>
      <c r="I77" s="41"/>
      <c r="J77" s="41"/>
      <c r="K77" s="41"/>
      <c r="L77" s="41"/>
      <c r="M77" s="41"/>
      <c r="N77" s="41"/>
      <c r="O77" s="41"/>
      <c r="P77" s="41"/>
      <c r="Q77" s="41"/>
      <c r="R77" s="41"/>
      <c r="S77" s="41"/>
      <c r="T77" s="41"/>
      <c r="U77" s="41"/>
      <c r="V77" s="41"/>
      <c r="W77" s="41"/>
      <c r="X77" s="41"/>
      <c r="Y77" s="41"/>
      <c r="Z77" s="41"/>
      <c r="AA77" s="41"/>
    </row>
    <row r="78" spans="1:27">
      <c r="A78" s="41"/>
      <c r="B78" s="43"/>
      <c r="C78" s="43"/>
      <c r="D78" s="41"/>
      <c r="E78" s="41"/>
      <c r="F78" s="41"/>
      <c r="G78" s="41"/>
      <c r="H78" s="41"/>
      <c r="I78" s="41"/>
      <c r="J78" s="41"/>
      <c r="K78" s="41"/>
      <c r="L78" s="41"/>
      <c r="M78" s="41"/>
      <c r="N78" s="41"/>
      <c r="O78" s="41"/>
      <c r="P78" s="41"/>
      <c r="Q78" s="41"/>
      <c r="R78" s="41"/>
      <c r="S78" s="41"/>
      <c r="T78" s="41"/>
      <c r="U78" s="41"/>
      <c r="V78" s="41"/>
      <c r="W78" s="41"/>
      <c r="X78" s="41"/>
      <c r="Y78" s="41"/>
      <c r="Z78" s="41"/>
      <c r="AA78" s="41"/>
    </row>
    <row r="79" spans="1:27">
      <c r="A79" s="41"/>
      <c r="B79" s="43"/>
      <c r="C79" s="43"/>
      <c r="D79" s="41"/>
      <c r="E79" s="41"/>
      <c r="F79" s="41"/>
      <c r="G79" s="41"/>
      <c r="H79" s="41"/>
      <c r="I79" s="41"/>
      <c r="J79" s="41"/>
      <c r="K79" s="41"/>
      <c r="L79" s="41"/>
      <c r="M79" s="41"/>
      <c r="N79" s="41"/>
      <c r="O79" s="41"/>
      <c r="P79" s="41"/>
      <c r="Q79" s="41"/>
      <c r="R79" s="41"/>
      <c r="S79" s="41"/>
      <c r="T79" s="41"/>
      <c r="U79" s="41"/>
      <c r="V79" s="41"/>
      <c r="W79" s="41"/>
      <c r="X79" s="41"/>
      <c r="Y79" s="41"/>
      <c r="Z79" s="41"/>
      <c r="AA79" s="41"/>
    </row>
    <row r="80" spans="1:27">
      <c r="A80" s="41"/>
      <c r="B80" s="43"/>
      <c r="C80" s="43"/>
      <c r="D80" s="41"/>
      <c r="E80" s="41"/>
      <c r="F80" s="41"/>
      <c r="G80" s="41"/>
      <c r="H80" s="41"/>
      <c r="I80" s="41"/>
      <c r="J80" s="41"/>
      <c r="K80" s="41"/>
      <c r="L80" s="41"/>
      <c r="M80" s="41"/>
      <c r="N80" s="41"/>
      <c r="O80" s="41"/>
      <c r="P80" s="41"/>
      <c r="Q80" s="41"/>
      <c r="R80" s="41"/>
      <c r="S80" s="41"/>
      <c r="T80" s="41"/>
      <c r="U80" s="41"/>
      <c r="V80" s="41"/>
      <c r="W80" s="41"/>
      <c r="X80" s="41"/>
      <c r="Y80" s="41"/>
      <c r="Z80" s="41"/>
      <c r="AA80" s="41"/>
    </row>
    <row r="81" spans="1:27">
      <c r="A81" s="41"/>
      <c r="B81" s="43"/>
      <c r="C81" s="43"/>
      <c r="D81" s="41"/>
      <c r="E81" s="41"/>
      <c r="F81" s="41"/>
      <c r="G81" s="41"/>
      <c r="H81" s="41"/>
      <c r="I81" s="41"/>
      <c r="J81" s="41"/>
      <c r="K81" s="41"/>
      <c r="L81" s="41"/>
      <c r="M81" s="41"/>
      <c r="N81" s="41"/>
      <c r="O81" s="41"/>
      <c r="P81" s="41"/>
      <c r="Q81" s="41"/>
      <c r="R81" s="41"/>
      <c r="S81" s="41"/>
      <c r="T81" s="41"/>
      <c r="U81" s="41"/>
      <c r="V81" s="41"/>
      <c r="W81" s="41"/>
      <c r="X81" s="41"/>
      <c r="Y81" s="41"/>
      <c r="Z81" s="41"/>
      <c r="AA81" s="41"/>
    </row>
    <row r="82" spans="1:27">
      <c r="A82" s="41"/>
      <c r="B82" s="43"/>
      <c r="C82" s="43"/>
      <c r="D82" s="41"/>
      <c r="E82" s="41"/>
      <c r="F82" s="41"/>
      <c r="G82" s="41"/>
      <c r="H82" s="41"/>
      <c r="I82" s="41"/>
      <c r="J82" s="41"/>
      <c r="K82" s="41"/>
      <c r="L82" s="41"/>
      <c r="M82" s="41"/>
      <c r="N82" s="41"/>
      <c r="O82" s="41"/>
      <c r="P82" s="41"/>
      <c r="Q82" s="41"/>
      <c r="R82" s="41"/>
      <c r="S82" s="41"/>
      <c r="T82" s="41"/>
      <c r="U82" s="41"/>
      <c r="V82" s="41"/>
      <c r="W82" s="41"/>
      <c r="X82" s="41"/>
      <c r="Y82" s="41"/>
      <c r="Z82" s="41"/>
      <c r="AA82" s="41"/>
    </row>
    <row r="83" spans="1:27">
      <c r="A83" s="41"/>
      <c r="B83" s="43"/>
      <c r="C83" s="43"/>
      <c r="D83" s="41"/>
      <c r="E83" s="41"/>
      <c r="F83" s="41"/>
      <c r="G83" s="41"/>
      <c r="H83" s="41"/>
      <c r="I83" s="41"/>
      <c r="J83" s="41"/>
      <c r="K83" s="41"/>
      <c r="L83" s="41"/>
      <c r="M83" s="41"/>
      <c r="N83" s="41"/>
      <c r="O83" s="41"/>
      <c r="P83" s="41"/>
      <c r="Q83" s="41"/>
      <c r="R83" s="41"/>
      <c r="S83" s="41"/>
      <c r="T83" s="41"/>
      <c r="U83" s="41"/>
      <c r="V83" s="41"/>
      <c r="W83" s="41"/>
      <c r="X83" s="41"/>
      <c r="Y83" s="41"/>
      <c r="Z83" s="41"/>
      <c r="AA83" s="41"/>
    </row>
    <row r="84" spans="1:27">
      <c r="A84" s="41"/>
      <c r="B84" s="43"/>
      <c r="C84" s="43"/>
      <c r="D84" s="41"/>
      <c r="E84" s="41"/>
      <c r="F84" s="41"/>
      <c r="G84" s="41"/>
      <c r="H84" s="41"/>
      <c r="I84" s="41"/>
      <c r="J84" s="41"/>
      <c r="K84" s="41"/>
      <c r="L84" s="41"/>
      <c r="M84" s="41"/>
      <c r="N84" s="41"/>
      <c r="O84" s="41"/>
      <c r="P84" s="41"/>
      <c r="Q84" s="41"/>
      <c r="R84" s="41"/>
      <c r="S84" s="41"/>
      <c r="T84" s="41"/>
      <c r="U84" s="41"/>
      <c r="V84" s="41"/>
      <c r="W84" s="41"/>
      <c r="X84" s="41"/>
      <c r="Y84" s="41"/>
      <c r="Z84" s="41"/>
      <c r="AA84" s="41"/>
    </row>
    <row r="85" spans="1:27">
      <c r="A85" s="41"/>
      <c r="B85" s="43"/>
      <c r="C85" s="43"/>
      <c r="D85" s="41"/>
      <c r="E85" s="41"/>
      <c r="F85" s="41"/>
      <c r="G85" s="41"/>
      <c r="H85" s="41"/>
      <c r="I85" s="41"/>
      <c r="J85" s="41"/>
      <c r="K85" s="41"/>
      <c r="L85" s="41"/>
      <c r="M85" s="41"/>
      <c r="N85" s="41"/>
      <c r="O85" s="41"/>
      <c r="P85" s="41"/>
      <c r="Q85" s="41"/>
      <c r="R85" s="41"/>
      <c r="S85" s="41"/>
      <c r="T85" s="41"/>
      <c r="U85" s="41"/>
      <c r="V85" s="41"/>
      <c r="W85" s="41"/>
      <c r="X85" s="41"/>
      <c r="Y85" s="41"/>
      <c r="Z85" s="41"/>
      <c r="AA85" s="41"/>
    </row>
    <row r="86" spans="1:27">
      <c r="A86" s="41"/>
      <c r="B86" s="43"/>
      <c r="C86" s="43"/>
      <c r="D86" s="41"/>
      <c r="E86" s="41"/>
      <c r="F86" s="41"/>
      <c r="G86" s="41"/>
      <c r="H86" s="41"/>
      <c r="I86" s="41"/>
      <c r="J86" s="41"/>
      <c r="K86" s="41"/>
      <c r="L86" s="41"/>
      <c r="M86" s="41"/>
      <c r="N86" s="41"/>
      <c r="O86" s="41"/>
      <c r="P86" s="41"/>
      <c r="Q86" s="41"/>
      <c r="R86" s="41"/>
      <c r="S86" s="41"/>
      <c r="T86" s="41"/>
      <c r="U86" s="41"/>
      <c r="V86" s="41"/>
      <c r="W86" s="41"/>
      <c r="X86" s="41"/>
      <c r="Y86" s="41"/>
      <c r="Z86" s="41"/>
      <c r="AA86" s="41"/>
    </row>
    <row r="87" spans="1:27">
      <c r="A87" s="41"/>
      <c r="B87" s="43"/>
      <c r="C87" s="43"/>
      <c r="D87" s="41"/>
      <c r="E87" s="41"/>
      <c r="F87" s="41"/>
      <c r="G87" s="41"/>
      <c r="H87" s="41"/>
      <c r="I87" s="41"/>
      <c r="J87" s="41"/>
      <c r="K87" s="41"/>
      <c r="L87" s="41"/>
      <c r="M87" s="41"/>
      <c r="N87" s="41"/>
      <c r="O87" s="41"/>
      <c r="P87" s="41"/>
      <c r="Q87" s="41"/>
      <c r="R87" s="41"/>
      <c r="S87" s="41"/>
      <c r="T87" s="41"/>
      <c r="U87" s="41"/>
      <c r="V87" s="41"/>
      <c r="W87" s="41"/>
      <c r="X87" s="41"/>
      <c r="Y87" s="41"/>
      <c r="Z87" s="41"/>
      <c r="AA87" s="41"/>
    </row>
    <row r="88" spans="1:27">
      <c r="A88" s="41"/>
      <c r="B88" s="43"/>
      <c r="C88" s="43"/>
      <c r="D88" s="41"/>
      <c r="E88" s="41"/>
      <c r="F88" s="41"/>
      <c r="G88" s="41"/>
      <c r="H88" s="41"/>
      <c r="I88" s="41"/>
      <c r="J88" s="41"/>
      <c r="K88" s="41"/>
      <c r="L88" s="41"/>
      <c r="M88" s="41"/>
      <c r="N88" s="41"/>
      <c r="O88" s="41"/>
      <c r="P88" s="41"/>
      <c r="Q88" s="41"/>
      <c r="R88" s="41"/>
      <c r="S88" s="41"/>
      <c r="T88" s="41"/>
      <c r="U88" s="41"/>
      <c r="V88" s="41"/>
      <c r="W88" s="41"/>
      <c r="X88" s="41"/>
      <c r="Y88" s="41"/>
      <c r="Z88" s="41"/>
      <c r="AA88" s="41"/>
    </row>
    <row r="89" spans="1:27">
      <c r="A89" s="41"/>
      <c r="B89" s="43"/>
      <c r="C89" s="43"/>
      <c r="D89" s="41"/>
      <c r="E89" s="41"/>
      <c r="F89" s="41"/>
      <c r="G89" s="41"/>
      <c r="H89" s="41"/>
      <c r="I89" s="41"/>
      <c r="J89" s="41"/>
      <c r="K89" s="41"/>
      <c r="L89" s="41"/>
      <c r="M89" s="41"/>
      <c r="N89" s="41"/>
      <c r="O89" s="41"/>
      <c r="P89" s="41"/>
      <c r="Q89" s="41"/>
      <c r="R89" s="41"/>
      <c r="S89" s="41"/>
      <c r="T89" s="41"/>
      <c r="U89" s="41"/>
      <c r="V89" s="41"/>
      <c r="W89" s="41"/>
      <c r="X89" s="41"/>
      <c r="Y89" s="41"/>
      <c r="Z89" s="41"/>
      <c r="AA89" s="41"/>
    </row>
    <row r="90" spans="1:27">
      <c r="A90" s="41"/>
      <c r="B90" s="43"/>
      <c r="C90" s="43"/>
      <c r="D90" s="41"/>
      <c r="E90" s="41"/>
      <c r="F90" s="41"/>
      <c r="G90" s="41"/>
      <c r="H90" s="41"/>
      <c r="I90" s="41"/>
      <c r="J90" s="41"/>
      <c r="K90" s="41"/>
      <c r="L90" s="41"/>
      <c r="M90" s="41"/>
      <c r="N90" s="41"/>
      <c r="O90" s="41"/>
      <c r="P90" s="41"/>
      <c r="Q90" s="41"/>
      <c r="R90" s="41"/>
      <c r="S90" s="41"/>
      <c r="T90" s="41"/>
      <c r="U90" s="41"/>
      <c r="V90" s="41"/>
      <c r="W90" s="41"/>
      <c r="X90" s="41"/>
      <c r="Y90" s="41"/>
      <c r="Z90" s="41"/>
      <c r="AA90" s="41"/>
    </row>
    <row r="91" spans="1:27">
      <c r="A91" s="41"/>
      <c r="B91" s="43"/>
      <c r="C91" s="43"/>
      <c r="D91" s="41"/>
      <c r="E91" s="41"/>
      <c r="F91" s="41"/>
      <c r="G91" s="41"/>
      <c r="H91" s="41"/>
      <c r="I91" s="41"/>
      <c r="J91" s="41"/>
      <c r="K91" s="41"/>
      <c r="L91" s="41"/>
      <c r="M91" s="41"/>
      <c r="N91" s="41"/>
      <c r="O91" s="41"/>
      <c r="P91" s="41"/>
      <c r="Q91" s="41"/>
      <c r="R91" s="41"/>
      <c r="S91" s="41"/>
      <c r="T91" s="41"/>
      <c r="U91" s="41"/>
      <c r="V91" s="41"/>
      <c r="W91" s="41"/>
      <c r="X91" s="41"/>
      <c r="Y91" s="41"/>
      <c r="Z91" s="41"/>
      <c r="AA91" s="41"/>
    </row>
    <row r="92" spans="1:27">
      <c r="A92" s="41"/>
      <c r="B92" s="43"/>
      <c r="C92" s="43"/>
      <c r="D92" s="41"/>
      <c r="E92" s="41"/>
      <c r="F92" s="41"/>
      <c r="G92" s="41"/>
      <c r="H92" s="41"/>
      <c r="I92" s="41"/>
      <c r="J92" s="41"/>
      <c r="K92" s="41"/>
      <c r="L92" s="41"/>
      <c r="M92" s="41"/>
      <c r="N92" s="41"/>
      <c r="O92" s="41"/>
      <c r="P92" s="41"/>
      <c r="Q92" s="41"/>
      <c r="R92" s="41"/>
      <c r="S92" s="41"/>
      <c r="T92" s="41"/>
      <c r="U92" s="41"/>
      <c r="V92" s="41"/>
      <c r="W92" s="41"/>
      <c r="X92" s="41"/>
      <c r="Y92" s="41"/>
      <c r="Z92" s="41"/>
      <c r="AA92" s="41"/>
    </row>
    <row r="93" spans="1:27">
      <c r="A93" s="41"/>
      <c r="B93" s="43"/>
      <c r="C93" s="43"/>
      <c r="D93" s="41"/>
      <c r="E93" s="41"/>
      <c r="F93" s="41"/>
      <c r="G93" s="41"/>
      <c r="H93" s="41"/>
      <c r="I93" s="41"/>
      <c r="J93" s="41"/>
      <c r="K93" s="41"/>
      <c r="L93" s="41"/>
      <c r="M93" s="41"/>
      <c r="N93" s="41"/>
      <c r="O93" s="41"/>
      <c r="P93" s="41"/>
      <c r="Q93" s="41"/>
      <c r="R93" s="41"/>
      <c r="S93" s="41"/>
      <c r="T93" s="41"/>
      <c r="U93" s="41"/>
      <c r="V93" s="41"/>
      <c r="W93" s="41"/>
      <c r="X93" s="41"/>
      <c r="Y93" s="41"/>
      <c r="Z93" s="41"/>
      <c r="AA93" s="41"/>
    </row>
    <row r="94" spans="1:27">
      <c r="A94" s="41"/>
      <c r="B94" s="43"/>
      <c r="C94" s="43"/>
      <c r="D94" s="41"/>
      <c r="E94" s="41"/>
      <c r="F94" s="41"/>
      <c r="G94" s="41"/>
      <c r="H94" s="41"/>
      <c r="I94" s="41"/>
      <c r="J94" s="41"/>
      <c r="K94" s="41"/>
      <c r="L94" s="41"/>
      <c r="M94" s="41"/>
      <c r="N94" s="41"/>
      <c r="O94" s="41"/>
      <c r="P94" s="41"/>
      <c r="Q94" s="41"/>
      <c r="R94" s="41"/>
      <c r="S94" s="41"/>
      <c r="T94" s="41"/>
      <c r="U94" s="41"/>
      <c r="V94" s="41"/>
      <c r="W94" s="41"/>
      <c r="X94" s="41"/>
      <c r="Y94" s="41"/>
      <c r="Z94" s="41"/>
      <c r="AA94" s="41"/>
    </row>
    <row r="95" spans="1:27">
      <c r="A95" s="41"/>
      <c r="B95" s="43"/>
      <c r="C95" s="43"/>
      <c r="D95" s="41"/>
      <c r="E95" s="41"/>
      <c r="F95" s="41"/>
      <c r="G95" s="41"/>
      <c r="H95" s="41"/>
      <c r="I95" s="41"/>
      <c r="J95" s="41"/>
      <c r="K95" s="41"/>
      <c r="L95" s="41"/>
      <c r="M95" s="41"/>
      <c r="N95" s="41"/>
      <c r="O95" s="41"/>
      <c r="P95" s="41"/>
      <c r="Q95" s="41"/>
      <c r="R95" s="41"/>
      <c r="S95" s="41"/>
      <c r="T95" s="41"/>
      <c r="U95" s="41"/>
      <c r="V95" s="41"/>
      <c r="W95" s="41"/>
      <c r="X95" s="41"/>
      <c r="Y95" s="41"/>
      <c r="Z95" s="41"/>
      <c r="AA95" s="41"/>
    </row>
    <row r="96" spans="1:27">
      <c r="A96" s="41"/>
      <c r="B96" s="43"/>
      <c r="C96" s="43"/>
      <c r="D96" s="41"/>
      <c r="E96" s="41"/>
      <c r="F96" s="41"/>
      <c r="G96" s="41"/>
      <c r="H96" s="41"/>
      <c r="I96" s="41"/>
      <c r="J96" s="41"/>
      <c r="K96" s="41"/>
      <c r="L96" s="41"/>
      <c r="M96" s="41"/>
      <c r="N96" s="41"/>
      <c r="O96" s="41"/>
      <c r="P96" s="41"/>
      <c r="Q96" s="41"/>
      <c r="R96" s="41"/>
      <c r="S96" s="41"/>
      <c r="T96" s="41"/>
      <c r="U96" s="41"/>
      <c r="V96" s="41"/>
      <c r="W96" s="41"/>
      <c r="X96" s="41"/>
      <c r="Y96" s="41"/>
      <c r="Z96" s="41"/>
      <c r="AA96" s="41"/>
    </row>
    <row r="97" spans="1:27">
      <c r="A97" s="41"/>
      <c r="B97" s="43"/>
      <c r="C97" s="43"/>
      <c r="D97" s="41"/>
      <c r="E97" s="41"/>
      <c r="F97" s="41"/>
      <c r="G97" s="41"/>
      <c r="H97" s="41"/>
      <c r="I97" s="41"/>
      <c r="J97" s="41"/>
      <c r="K97" s="41"/>
      <c r="L97" s="41"/>
      <c r="M97" s="41"/>
      <c r="N97" s="41"/>
      <c r="O97" s="41"/>
      <c r="P97" s="41"/>
      <c r="Q97" s="41"/>
      <c r="R97" s="41"/>
      <c r="S97" s="41"/>
      <c r="T97" s="41"/>
      <c r="U97" s="41"/>
      <c r="V97" s="41"/>
      <c r="W97" s="41"/>
      <c r="X97" s="41"/>
      <c r="Y97" s="41"/>
      <c r="Z97" s="41"/>
      <c r="AA97" s="41"/>
    </row>
    <row r="98" spans="1:27">
      <c r="A98" s="41"/>
      <c r="B98" s="43"/>
      <c r="C98" s="43"/>
      <c r="D98" s="41"/>
      <c r="E98" s="41"/>
      <c r="F98" s="41"/>
      <c r="G98" s="41"/>
      <c r="H98" s="41"/>
      <c r="I98" s="41"/>
      <c r="J98" s="41"/>
      <c r="K98" s="41"/>
      <c r="L98" s="41"/>
      <c r="M98" s="41"/>
      <c r="N98" s="41"/>
      <c r="O98" s="41"/>
      <c r="P98" s="41"/>
      <c r="Q98" s="41"/>
      <c r="R98" s="41"/>
      <c r="S98" s="41"/>
      <c r="T98" s="41"/>
      <c r="U98" s="41"/>
      <c r="V98" s="41"/>
      <c r="W98" s="41"/>
      <c r="X98" s="41"/>
      <c r="Y98" s="41"/>
      <c r="Z98" s="41"/>
      <c r="AA98" s="41"/>
    </row>
    <row r="99" spans="1:27">
      <c r="A99" s="41"/>
      <c r="B99" s="43"/>
      <c r="C99" s="43"/>
      <c r="D99" s="41"/>
      <c r="E99" s="41"/>
      <c r="F99" s="41"/>
      <c r="G99" s="41"/>
      <c r="H99" s="41"/>
      <c r="I99" s="41"/>
      <c r="J99" s="41"/>
      <c r="K99" s="41"/>
      <c r="L99" s="41"/>
      <c r="M99" s="41"/>
      <c r="N99" s="41"/>
      <c r="O99" s="41"/>
      <c r="P99" s="41"/>
      <c r="Q99" s="41"/>
      <c r="R99" s="41"/>
      <c r="S99" s="41"/>
      <c r="T99" s="41"/>
      <c r="U99" s="41"/>
      <c r="V99" s="41"/>
      <c r="W99" s="41"/>
      <c r="X99" s="41"/>
      <c r="Y99" s="41"/>
      <c r="Z99" s="41"/>
      <c r="AA99" s="41"/>
    </row>
    <row r="100" spans="1:27">
      <c r="A100" s="41"/>
      <c r="B100" s="43"/>
      <c r="C100" s="43"/>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row>
    <row r="101" spans="1:27">
      <c r="A101" s="41"/>
      <c r="B101" s="43"/>
      <c r="C101" s="43"/>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row>
    <row r="102" spans="1:27">
      <c r="A102" s="41"/>
      <c r="B102" s="43"/>
      <c r="C102" s="43"/>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row>
    <row r="103" spans="1:27">
      <c r="A103" s="41"/>
      <c r="B103" s="43"/>
      <c r="C103" s="43"/>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row>
    <row r="104" spans="1:27">
      <c r="A104" s="41"/>
      <c r="B104" s="43"/>
      <c r="C104" s="43"/>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row>
    <row r="105" spans="1:27">
      <c r="A105" s="41"/>
      <c r="B105" s="43"/>
      <c r="C105" s="43"/>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row>
    <row r="106" spans="1:27">
      <c r="A106" s="41"/>
      <c r="B106" s="43"/>
      <c r="C106" s="43"/>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row>
    <row r="107" spans="1:27">
      <c r="A107" s="41"/>
      <c r="B107" s="43"/>
      <c r="C107" s="43"/>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row>
    <row r="108" spans="1:27">
      <c r="A108" s="41"/>
      <c r="B108" s="43"/>
      <c r="C108" s="43"/>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row>
    <row r="109" spans="1:27">
      <c r="A109" s="41"/>
      <c r="B109" s="43"/>
      <c r="C109" s="43"/>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row>
    <row r="110" spans="1:27">
      <c r="A110" s="41"/>
      <c r="B110" s="43"/>
      <c r="C110" s="43"/>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row>
    <row r="111" spans="1:27">
      <c r="A111" s="41"/>
      <c r="B111" s="43"/>
      <c r="C111" s="43"/>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row>
  </sheetData>
  <hyperlinks>
    <hyperlink ref="E1" location="אחזקת_רכב" display="חזור לגיליון תזרים המזומנים"/>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theme="4" tint="-0.249977111117893"/>
  </sheetPr>
  <dimension ref="A1:AE90"/>
  <sheetViews>
    <sheetView rightToLeft="1" zoomScale="85" zoomScaleNormal="85" workbookViewId="0">
      <selection activeCell="E1" sqref="E1"/>
    </sheetView>
  </sheetViews>
  <sheetFormatPr defaultColWidth="8.8984375" defaultRowHeight="13.8"/>
  <cols>
    <col min="1" max="1" width="19" style="5" customWidth="1"/>
    <col min="2" max="2" width="10.59765625" style="5" bestFit="1" customWidth="1"/>
    <col min="3" max="3" width="10.3984375" style="5" bestFit="1" customWidth="1"/>
    <col min="4" max="4" width="15" bestFit="1" customWidth="1"/>
    <col min="5" max="5" width="21" bestFit="1" customWidth="1"/>
  </cols>
  <sheetData>
    <row r="1" spans="1:31">
      <c r="A1" s="46" t="s">
        <v>45</v>
      </c>
      <c r="B1" s="45"/>
      <c r="C1" s="45"/>
      <c r="D1" s="41"/>
      <c r="E1" s="40" t="s">
        <v>170</v>
      </c>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1">
      <c r="A2" s="44" t="s">
        <v>154</v>
      </c>
      <c r="B2" s="44" t="s">
        <v>168</v>
      </c>
      <c r="C2" s="44" t="s">
        <v>169</v>
      </c>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1">
      <c r="A3" s="48"/>
      <c r="B3" s="57" t="s">
        <v>46</v>
      </c>
      <c r="C3" s="57">
        <v>2700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1">
      <c r="A4" s="48"/>
      <c r="B4" s="57" t="s">
        <v>47</v>
      </c>
      <c r="C4" s="57">
        <v>0</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1" ht="55.2">
      <c r="A5" s="48" t="s">
        <v>160</v>
      </c>
      <c r="B5" s="57" t="s">
        <v>48</v>
      </c>
      <c r="C5" s="57">
        <v>120</v>
      </c>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1" ht="55.2">
      <c r="A6" s="48" t="s">
        <v>160</v>
      </c>
      <c r="B6" s="57" t="s">
        <v>49</v>
      </c>
      <c r="C6" s="57">
        <v>0</v>
      </c>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c r="A7" s="48"/>
      <c r="B7" s="57" t="s">
        <v>50</v>
      </c>
      <c r="C7" s="57">
        <v>0</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1" ht="82.8">
      <c r="A8" s="48" t="s">
        <v>161</v>
      </c>
      <c r="B8" s="57" t="s">
        <v>51</v>
      </c>
      <c r="C8" s="57">
        <v>0</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1" ht="82.8">
      <c r="A9" s="48" t="s">
        <v>162</v>
      </c>
      <c r="B9" s="57" t="s">
        <v>52</v>
      </c>
      <c r="C9" s="57">
        <v>0</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c r="A10" s="48"/>
      <c r="B10" s="57" t="s">
        <v>11</v>
      </c>
      <c r="C10" s="57">
        <v>0</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row>
    <row r="11" spans="1:31">
      <c r="A11" s="48"/>
      <c r="B11" s="57" t="s">
        <v>11</v>
      </c>
      <c r="C11" s="57">
        <v>0</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row>
    <row r="12" spans="1:31">
      <c r="A12" s="47"/>
      <c r="B12" s="35" t="s">
        <v>12</v>
      </c>
      <c r="C12" s="49">
        <f>SUM(C3:C11)</f>
        <v>2820</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row>
    <row r="13" spans="1:31">
      <c r="A13" s="43"/>
      <c r="B13" s="43"/>
      <c r="C13" s="43"/>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row>
    <row r="14" spans="1:31">
      <c r="A14" s="43"/>
      <c r="B14" s="43"/>
      <c r="C14" s="43"/>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row>
    <row r="15" spans="1:31">
      <c r="A15" s="43"/>
      <c r="B15" s="43"/>
      <c r="C15" s="43"/>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row>
    <row r="16" spans="1:31">
      <c r="A16" s="43"/>
      <c r="B16" s="43"/>
      <c r="C16" s="43"/>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7" spans="1:31">
      <c r="A17" s="43"/>
      <c r="B17" s="43"/>
      <c r="C17" s="43"/>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row>
    <row r="18" spans="1:31">
      <c r="A18" s="43"/>
      <c r="B18" s="43"/>
      <c r="C18" s="43"/>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row r="19" spans="1:31">
      <c r="A19" s="43"/>
      <c r="B19" s="43"/>
      <c r="C19" s="43"/>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row>
    <row r="20" spans="1:31">
      <c r="A20" s="43"/>
      <c r="B20" s="43"/>
      <c r="C20" s="43"/>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row>
    <row r="21" spans="1:31">
      <c r="A21" s="43"/>
      <c r="B21" s="43"/>
      <c r="C21" s="43"/>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row>
    <row r="22" spans="1:31">
      <c r="A22" s="43"/>
      <c r="B22" s="43"/>
      <c r="C22" s="43"/>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row>
    <row r="23" spans="1:31">
      <c r="A23" s="43"/>
      <c r="B23" s="43"/>
      <c r="C23" s="43"/>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row>
    <row r="24" spans="1:31">
      <c r="A24" s="43"/>
      <c r="B24" s="43"/>
      <c r="C24" s="43"/>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row>
    <row r="25" spans="1:31">
      <c r="A25" s="43"/>
      <c r="B25" s="43"/>
      <c r="C25" s="43"/>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row>
    <row r="26" spans="1:31">
      <c r="A26" s="43"/>
      <c r="B26" s="43"/>
      <c r="C26" s="43"/>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1:31">
      <c r="A27" s="43"/>
      <c r="B27" s="43"/>
      <c r="C27" s="43"/>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row>
    <row r="28" spans="1:31">
      <c r="A28" s="43"/>
      <c r="B28" s="43"/>
      <c r="C28" s="43"/>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1:31">
      <c r="A29" s="43"/>
      <c r="B29" s="43"/>
      <c r="C29" s="43"/>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row>
    <row r="30" spans="1:31">
      <c r="A30" s="43"/>
      <c r="B30" s="43"/>
      <c r="C30" s="43"/>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1:31">
      <c r="A31" s="43"/>
      <c r="B31" s="43"/>
      <c r="C31" s="43"/>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row>
    <row r="32" spans="1:31">
      <c r="A32" s="43"/>
      <c r="B32" s="43"/>
      <c r="C32" s="43"/>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1:31">
      <c r="A33" s="43"/>
      <c r="B33" s="43"/>
      <c r="C33" s="43"/>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c r="A34" s="43"/>
      <c r="B34" s="43"/>
      <c r="C34" s="43"/>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c r="A35" s="43"/>
      <c r="B35" s="43"/>
      <c r="C35" s="4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row>
    <row r="36" spans="1:31">
      <c r="A36" s="43"/>
      <c r="B36" s="43"/>
      <c r="C36" s="43"/>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row>
    <row r="37" spans="1:31">
      <c r="A37" s="43"/>
      <c r="B37" s="43"/>
      <c r="C37" s="43"/>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row>
    <row r="38" spans="1:31">
      <c r="A38" s="43"/>
      <c r="B38" s="43"/>
      <c r="C38" s="43"/>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row>
    <row r="39" spans="1:31">
      <c r="A39" s="43"/>
      <c r="B39" s="43"/>
      <c r="C39" s="43"/>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row>
    <row r="40" spans="1:31">
      <c r="A40" s="43"/>
      <c r="B40" s="43"/>
      <c r="C40" s="43"/>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row>
    <row r="41" spans="1:31">
      <c r="A41" s="43"/>
      <c r="B41" s="43"/>
      <c r="C41" s="43"/>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row>
    <row r="42" spans="1:31">
      <c r="A42" s="43"/>
      <c r="B42" s="43"/>
      <c r="C42" s="4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row>
    <row r="43" spans="1:31">
      <c r="A43" s="43"/>
      <c r="B43" s="43"/>
      <c r="C43" s="43"/>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row>
    <row r="44" spans="1:31">
      <c r="A44" s="43"/>
      <c r="B44" s="43"/>
      <c r="C44" s="43"/>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row>
    <row r="45" spans="1:31">
      <c r="A45" s="43"/>
      <c r="B45" s="43"/>
      <c r="C45" s="4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row>
    <row r="46" spans="1:31">
      <c r="A46" s="43"/>
      <c r="B46" s="43"/>
      <c r="C46" s="43"/>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row>
    <row r="47" spans="1:31">
      <c r="A47" s="43"/>
      <c r="B47" s="43"/>
      <c r="C47" s="43"/>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row>
    <row r="48" spans="1:31">
      <c r="A48" s="43"/>
      <c r="B48" s="43"/>
      <c r="C48" s="43"/>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row>
    <row r="49" spans="1:31">
      <c r="A49" s="43"/>
      <c r="B49" s="43"/>
      <c r="C49" s="43"/>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row>
    <row r="50" spans="1:31">
      <c r="A50" s="43"/>
      <c r="B50" s="43"/>
      <c r="C50" s="43"/>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row>
    <row r="51" spans="1:31">
      <c r="A51" s="43"/>
      <c r="B51" s="43"/>
      <c r="C51" s="43"/>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row>
    <row r="52" spans="1:31">
      <c r="A52" s="43"/>
      <c r="B52" s="43"/>
      <c r="C52" s="43"/>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row>
    <row r="53" spans="1:31">
      <c r="A53" s="43"/>
      <c r="B53" s="43"/>
      <c r="C53" s="43"/>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row>
    <row r="54" spans="1:31">
      <c r="A54" s="43"/>
      <c r="B54" s="43"/>
      <c r="C54" s="43"/>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row>
    <row r="55" spans="1:31">
      <c r="A55" s="43"/>
      <c r="B55" s="43"/>
      <c r="C55" s="43"/>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row>
    <row r="56" spans="1:31">
      <c r="A56" s="43"/>
      <c r="B56" s="43"/>
      <c r="C56" s="4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row>
    <row r="57" spans="1:31">
      <c r="A57" s="43"/>
      <c r="B57" s="43"/>
      <c r="C57" s="43"/>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row>
    <row r="58" spans="1:31">
      <c r="A58" s="43"/>
      <c r="B58" s="43"/>
      <c r="C58" s="43"/>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row>
    <row r="59" spans="1:31">
      <c r="A59" s="43"/>
      <c r="B59" s="43"/>
      <c r="C59" s="43"/>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row>
    <row r="60" spans="1:31">
      <c r="A60" s="43"/>
      <c r="B60" s="43"/>
      <c r="C60" s="43"/>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row>
    <row r="61" spans="1:31">
      <c r="A61" s="43"/>
      <c r="B61" s="43"/>
      <c r="C61" s="43"/>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row>
    <row r="62" spans="1:31">
      <c r="A62" s="43"/>
      <c r="B62" s="43"/>
      <c r="C62" s="43"/>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row>
    <row r="63" spans="1:31">
      <c r="A63" s="43"/>
      <c r="B63" s="43"/>
      <c r="C63" s="43"/>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row>
    <row r="64" spans="1:31">
      <c r="A64" s="43"/>
      <c r="B64" s="43"/>
      <c r="C64" s="43"/>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row>
    <row r="65" spans="1:31">
      <c r="A65" s="43"/>
      <c r="B65" s="43"/>
      <c r="C65" s="43"/>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row>
    <row r="66" spans="1:31">
      <c r="A66" s="43"/>
      <c r="B66" s="43"/>
      <c r="C66" s="43"/>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row>
    <row r="67" spans="1:31">
      <c r="A67" s="43"/>
      <c r="B67" s="43"/>
      <c r="C67" s="43"/>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row>
    <row r="68" spans="1:31">
      <c r="A68" s="43"/>
      <c r="B68" s="43"/>
      <c r="C68" s="43"/>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row>
    <row r="69" spans="1:31">
      <c r="A69" s="43"/>
      <c r="B69" s="43"/>
      <c r="C69" s="43"/>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row>
    <row r="70" spans="1:31">
      <c r="A70" s="43"/>
      <c r="B70" s="43"/>
      <c r="C70" s="43"/>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row>
    <row r="71" spans="1:31">
      <c r="A71" s="43"/>
      <c r="B71" s="43"/>
      <c r="C71" s="43"/>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row>
    <row r="72" spans="1:31">
      <c r="A72" s="43"/>
      <c r="B72" s="43"/>
      <c r="C72" s="43"/>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row>
    <row r="73" spans="1:31">
      <c r="A73" s="43"/>
      <c r="B73" s="43"/>
      <c r="C73" s="43"/>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row>
    <row r="74" spans="1:31">
      <c r="A74" s="43"/>
      <c r="B74" s="43"/>
      <c r="C74" s="43"/>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row>
    <row r="75" spans="1:31">
      <c r="A75" s="43"/>
      <c r="B75" s="43"/>
      <c r="C75" s="43"/>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row>
    <row r="76" spans="1:31">
      <c r="A76" s="43"/>
      <c r="B76" s="43"/>
      <c r="C76" s="43"/>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row>
    <row r="77" spans="1:31">
      <c r="A77" s="43"/>
      <c r="B77" s="43"/>
      <c r="C77" s="43"/>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row>
    <row r="78" spans="1:31">
      <c r="A78" s="43"/>
      <c r="B78" s="43"/>
      <c r="C78" s="43"/>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row>
    <row r="79" spans="1:31">
      <c r="A79" s="43"/>
      <c r="B79" s="43"/>
      <c r="C79" s="43"/>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row>
    <row r="80" spans="1:31">
      <c r="A80" s="43"/>
      <c r="B80" s="43"/>
      <c r="C80" s="43"/>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row>
    <row r="81" spans="1:31">
      <c r="A81" s="43"/>
      <c r="B81" s="43"/>
      <c r="C81" s="43"/>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row>
    <row r="82" spans="1:31">
      <c r="A82" s="43"/>
      <c r="B82" s="43"/>
      <c r="C82" s="43"/>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row>
    <row r="83" spans="1:31">
      <c r="A83" s="43"/>
      <c r="B83" s="43"/>
      <c r="C83" s="43"/>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row>
    <row r="84" spans="1:31">
      <c r="A84" s="43"/>
      <c r="B84" s="43"/>
      <c r="C84" s="43"/>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row>
    <row r="85" spans="1:31">
      <c r="A85" s="43"/>
      <c r="B85" s="43"/>
      <c r="C85" s="43"/>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row>
    <row r="86" spans="1:31">
      <c r="A86" s="43"/>
      <c r="B86" s="43"/>
      <c r="C86" s="43"/>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row>
    <row r="87" spans="1:31">
      <c r="A87" s="43"/>
      <c r="B87" s="43"/>
      <c r="C87" s="43"/>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row>
    <row r="88" spans="1:31">
      <c r="A88" s="43"/>
      <c r="B88" s="43"/>
      <c r="C88" s="43"/>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row>
    <row r="89" spans="1:31">
      <c r="A89" s="43"/>
      <c r="B89" s="43"/>
      <c r="C89" s="43"/>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row>
    <row r="90" spans="1:31">
      <c r="A90" s="43"/>
      <c r="B90" s="43"/>
      <c r="C90" s="43"/>
    </row>
  </sheetData>
  <hyperlinks>
    <hyperlink ref="E1" location="ניתוח_חינוך" display="חזור לגיליון תזרים המזומנים"/>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theme="4" tint="-0.249977111117893"/>
  </sheetPr>
  <dimension ref="A1:BE309"/>
  <sheetViews>
    <sheetView rightToLeft="1" workbookViewId="0">
      <selection activeCell="A4" sqref="A4"/>
    </sheetView>
  </sheetViews>
  <sheetFormatPr defaultColWidth="8.8984375" defaultRowHeight="13.8"/>
  <cols>
    <col min="1" max="1" width="18.8984375" style="5" customWidth="1"/>
    <col min="2" max="2" width="15.3984375" style="5" bestFit="1" customWidth="1"/>
    <col min="3" max="3" width="10.3984375" style="5" bestFit="1" customWidth="1"/>
    <col min="4" max="4" width="21" bestFit="1" customWidth="1"/>
  </cols>
  <sheetData>
    <row r="1" spans="1:57">
      <c r="A1" s="46" t="s">
        <v>53</v>
      </c>
      <c r="B1" s="44"/>
      <c r="C1" s="44"/>
      <c r="D1" s="40"/>
      <c r="E1" s="40" t="s">
        <v>170</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pans="1:57">
      <c r="A2" s="44" t="s">
        <v>154</v>
      </c>
      <c r="B2" s="44" t="s">
        <v>168</v>
      </c>
      <c r="C2" s="44" t="s">
        <v>169</v>
      </c>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row>
    <row r="3" spans="1:57">
      <c r="A3" s="48"/>
      <c r="B3" s="57" t="s">
        <v>54</v>
      </c>
      <c r="C3" s="57">
        <v>200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row>
    <row r="4" spans="1:57" ht="55.2">
      <c r="A4" s="48" t="s">
        <v>163</v>
      </c>
      <c r="B4" s="57" t="s">
        <v>55</v>
      </c>
      <c r="C4" s="57">
        <v>400</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row>
    <row r="5" spans="1:57" ht="55.2">
      <c r="A5" s="48" t="s">
        <v>163</v>
      </c>
      <c r="B5" s="57" t="s">
        <v>56</v>
      </c>
      <c r="C5" s="57"/>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row>
    <row r="6" spans="1:57" ht="55.2">
      <c r="A6" s="48" t="s">
        <v>163</v>
      </c>
      <c r="B6" s="57" t="s">
        <v>57</v>
      </c>
      <c r="C6" s="57">
        <v>300</v>
      </c>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row>
    <row r="7" spans="1:57">
      <c r="A7" s="48"/>
      <c r="B7" s="57" t="s">
        <v>58</v>
      </c>
      <c r="C7" s="57"/>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row>
    <row r="8" spans="1:57">
      <c r="A8" s="48"/>
      <c r="B8" s="57" t="s">
        <v>59</v>
      </c>
      <c r="C8" s="57"/>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row>
    <row r="9" spans="1:57">
      <c r="A9" s="48"/>
      <c r="B9" s="57" t="s">
        <v>60</v>
      </c>
      <c r="C9" s="57"/>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row>
    <row r="10" spans="1:57">
      <c r="A10" s="47"/>
      <c r="B10" s="35" t="s">
        <v>12</v>
      </c>
      <c r="C10" s="49">
        <f>SUM(C3:C9)</f>
        <v>900</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row>
    <row r="11" spans="1:57">
      <c r="A11" s="43"/>
      <c r="B11" s="43"/>
      <c r="C11" s="43"/>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row>
    <row r="12" spans="1:57">
      <c r="A12" s="43"/>
      <c r="B12" s="43"/>
      <c r="C12" s="43"/>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row>
    <row r="13" spans="1:57">
      <c r="A13" s="43"/>
      <c r="B13" s="43"/>
      <c r="C13" s="43"/>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row>
    <row r="14" spans="1:57">
      <c r="A14" s="43"/>
      <c r="B14" s="43"/>
      <c r="C14" s="43"/>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row>
    <row r="15" spans="1:57">
      <c r="A15" s="43"/>
      <c r="B15" s="43"/>
      <c r="C15" s="43"/>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row>
    <row r="16" spans="1:57">
      <c r="A16" s="43"/>
      <c r="B16" s="43"/>
      <c r="C16" s="43"/>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row>
    <row r="17" spans="1:57">
      <c r="A17" s="43"/>
      <c r="B17" s="43"/>
      <c r="C17" s="43"/>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row>
    <row r="18" spans="1:57">
      <c r="A18" s="43"/>
      <c r="B18" s="43"/>
      <c r="C18" s="43"/>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row>
    <row r="19" spans="1:57">
      <c r="A19" s="43"/>
      <c r="B19" s="43"/>
      <c r="C19" s="43"/>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row>
    <row r="20" spans="1:57">
      <c r="A20" s="43"/>
      <c r="B20" s="43"/>
      <c r="C20" s="43"/>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row>
    <row r="21" spans="1:57">
      <c r="A21" s="43"/>
      <c r="B21" s="43"/>
      <c r="C21" s="43"/>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row>
    <row r="22" spans="1:57">
      <c r="A22" s="43"/>
      <c r="B22" s="43"/>
      <c r="C22" s="43"/>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row>
    <row r="23" spans="1:57">
      <c r="A23" s="43"/>
      <c r="B23" s="43"/>
      <c r="C23" s="43"/>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row>
    <row r="24" spans="1:57">
      <c r="A24" s="43"/>
      <c r="B24" s="43"/>
      <c r="C24" s="43"/>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row>
    <row r="25" spans="1:57">
      <c r="A25" s="43"/>
      <c r="B25" s="43"/>
      <c r="C25" s="43"/>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row>
    <row r="26" spans="1:57">
      <c r="A26" s="43"/>
      <c r="B26" s="43"/>
      <c r="C26" s="43"/>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row>
    <row r="27" spans="1:57">
      <c r="A27" s="43"/>
      <c r="B27" s="43"/>
      <c r="C27" s="43"/>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row>
    <row r="28" spans="1:57">
      <c r="A28" s="43"/>
      <c r="B28" s="43"/>
      <c r="C28" s="43"/>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row>
    <row r="29" spans="1:57">
      <c r="A29" s="43"/>
      <c r="B29" s="43"/>
      <c r="C29" s="43"/>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row>
    <row r="30" spans="1:57">
      <c r="A30" s="43"/>
      <c r="B30" s="43"/>
      <c r="C30" s="43"/>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row>
    <row r="31" spans="1:57">
      <c r="A31" s="43"/>
      <c r="B31" s="43"/>
      <c r="C31" s="43"/>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row>
    <row r="32" spans="1:57">
      <c r="A32" s="43"/>
      <c r="B32" s="43"/>
      <c r="C32" s="43"/>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row>
    <row r="33" spans="1:57">
      <c r="A33" s="43"/>
      <c r="B33" s="43"/>
      <c r="C33" s="43"/>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row>
    <row r="34" spans="1:57">
      <c r="A34" s="43"/>
      <c r="B34" s="43"/>
      <c r="C34" s="43"/>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row>
    <row r="35" spans="1:57">
      <c r="A35" s="43"/>
      <c r="B35" s="43"/>
      <c r="C35" s="4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row>
    <row r="36" spans="1:57">
      <c r="A36" s="43"/>
      <c r="B36" s="43"/>
      <c r="C36" s="43"/>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row>
    <row r="37" spans="1:57">
      <c r="A37" s="43"/>
      <c r="B37" s="43"/>
      <c r="C37" s="43"/>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row>
    <row r="38" spans="1:57">
      <c r="A38" s="43"/>
      <c r="B38" s="43"/>
      <c r="C38" s="43"/>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row>
    <row r="39" spans="1:57">
      <c r="A39" s="43"/>
      <c r="B39" s="43"/>
      <c r="C39" s="43"/>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row>
    <row r="40" spans="1:57">
      <c r="A40" s="43"/>
      <c r="B40" s="43"/>
      <c r="C40" s="43"/>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row>
    <row r="41" spans="1:57">
      <c r="A41" s="43"/>
      <c r="B41" s="43"/>
      <c r="C41" s="43"/>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row>
    <row r="42" spans="1:57">
      <c r="A42" s="43"/>
      <c r="B42" s="43"/>
      <c r="C42" s="4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row>
    <row r="43" spans="1:57">
      <c r="A43" s="43"/>
      <c r="B43" s="43"/>
      <c r="C43" s="43"/>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57">
      <c r="A44" s="43"/>
      <c r="B44" s="43"/>
      <c r="C44" s="43"/>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row>
    <row r="45" spans="1:57">
      <c r="A45" s="43"/>
      <c r="B45" s="43"/>
      <c r="C45" s="4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row>
    <row r="46" spans="1:57">
      <c r="A46" s="43"/>
      <c r="B46" s="43"/>
      <c r="C46" s="43"/>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row>
    <row r="47" spans="1:57">
      <c r="A47" s="43"/>
      <c r="B47" s="43"/>
      <c r="C47" s="43"/>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row>
    <row r="48" spans="1:57">
      <c r="A48" s="43"/>
      <c r="B48" s="43"/>
      <c r="C48" s="43"/>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row>
    <row r="49" spans="1:57">
      <c r="A49" s="43"/>
      <c r="B49" s="43"/>
      <c r="C49" s="43"/>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row>
    <row r="50" spans="1:57">
      <c r="A50" s="43"/>
      <c r="B50" s="43"/>
      <c r="C50" s="43"/>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row>
    <row r="51" spans="1:57">
      <c r="A51" s="43"/>
      <c r="B51" s="43"/>
      <c r="C51" s="43"/>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row>
    <row r="52" spans="1:57">
      <c r="A52" s="43"/>
      <c r="B52" s="43"/>
      <c r="C52" s="43"/>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row>
    <row r="53" spans="1:57">
      <c r="A53" s="43"/>
      <c r="B53" s="43"/>
      <c r="C53" s="43"/>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row>
    <row r="54" spans="1:57">
      <c r="A54" s="43"/>
      <c r="B54" s="43"/>
      <c r="C54" s="43"/>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row>
    <row r="55" spans="1:57">
      <c r="A55" s="43"/>
      <c r="B55" s="43"/>
      <c r="C55" s="43"/>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row>
    <row r="56" spans="1:57">
      <c r="A56" s="43"/>
      <c r="B56" s="43"/>
      <c r="C56" s="4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row>
    <row r="57" spans="1:57">
      <c r="A57" s="43"/>
      <c r="B57" s="43"/>
      <c r="C57" s="43"/>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row>
    <row r="58" spans="1:57">
      <c r="A58" s="43"/>
      <c r="B58" s="43"/>
      <c r="C58" s="43"/>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row>
    <row r="59" spans="1:57">
      <c r="A59" s="43"/>
      <c r="B59" s="43"/>
      <c r="C59" s="43"/>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row>
    <row r="60" spans="1:57">
      <c r="A60" s="43"/>
      <c r="B60" s="43"/>
      <c r="C60" s="43"/>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spans="1:57">
      <c r="A61" s="43"/>
      <c r="B61" s="43"/>
      <c r="C61" s="43"/>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spans="1:57">
      <c r="A62" s="43"/>
      <c r="B62" s="43"/>
      <c r="C62" s="43"/>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row>
    <row r="63" spans="1:57">
      <c r="A63" s="43"/>
      <c r="B63" s="43"/>
      <c r="C63" s="43"/>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row>
    <row r="64" spans="1:57">
      <c r="A64" s="43"/>
      <c r="B64" s="43"/>
      <c r="C64" s="43"/>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row>
    <row r="65" spans="1:57">
      <c r="A65" s="43"/>
      <c r="B65" s="43"/>
      <c r="C65" s="43"/>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row>
    <row r="66" spans="1:57">
      <c r="A66" s="43"/>
      <c r="B66" s="43"/>
      <c r="C66" s="43"/>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row>
    <row r="67" spans="1:57">
      <c r="A67" s="43"/>
      <c r="B67" s="43"/>
      <c r="C67" s="43"/>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row>
    <row r="68" spans="1:57">
      <c r="A68" s="43"/>
      <c r="B68" s="43"/>
      <c r="C68" s="43"/>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row>
    <row r="69" spans="1:57">
      <c r="A69" s="43"/>
      <c r="B69" s="43"/>
      <c r="C69" s="43"/>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row>
    <row r="70" spans="1:57">
      <c r="A70" s="43"/>
      <c r="B70" s="43"/>
      <c r="C70" s="43"/>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row>
    <row r="71" spans="1:57">
      <c r="A71" s="43"/>
      <c r="B71" s="43"/>
      <c r="C71" s="43"/>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row>
    <row r="72" spans="1:57">
      <c r="A72" s="43"/>
      <c r="B72" s="43"/>
      <c r="C72" s="43"/>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row>
    <row r="73" spans="1:57">
      <c r="A73" s="43"/>
      <c r="B73" s="43"/>
      <c r="C73" s="43"/>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row>
    <row r="74" spans="1:57">
      <c r="A74" s="43"/>
      <c r="B74" s="43"/>
      <c r="C74" s="43"/>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row>
    <row r="75" spans="1:57">
      <c r="A75" s="43"/>
      <c r="B75" s="43"/>
      <c r="C75" s="43"/>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row>
    <row r="76" spans="1:57">
      <c r="A76" s="43"/>
      <c r="B76" s="43"/>
      <c r="C76" s="43"/>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row>
    <row r="77" spans="1:57">
      <c r="A77" s="43"/>
      <c r="B77" s="43"/>
      <c r="C77" s="43"/>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row>
    <row r="78" spans="1:57">
      <c r="A78" s="43"/>
      <c r="B78" s="43"/>
      <c r="C78" s="43"/>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row>
    <row r="79" spans="1:57">
      <c r="A79" s="43"/>
      <c r="B79" s="43"/>
      <c r="C79" s="43"/>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row>
    <row r="80" spans="1:57">
      <c r="A80" s="43"/>
      <c r="B80" s="43"/>
      <c r="C80" s="43"/>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row>
    <row r="81" spans="1:57">
      <c r="A81" s="43"/>
      <c r="B81" s="43"/>
      <c r="C81" s="43"/>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row>
    <row r="82" spans="1:57">
      <c r="A82" s="43"/>
      <c r="B82" s="43"/>
      <c r="C82" s="43"/>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row>
    <row r="83" spans="1:57">
      <c r="A83" s="43"/>
      <c r="B83" s="43"/>
      <c r="C83" s="43"/>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row>
    <row r="84" spans="1:57">
      <c r="A84" s="43"/>
      <c r="B84" s="43"/>
      <c r="C84" s="43"/>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row>
    <row r="85" spans="1:57">
      <c r="A85" s="43"/>
      <c r="B85" s="43"/>
      <c r="C85" s="43"/>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row>
    <row r="86" spans="1:57">
      <c r="A86" s="43"/>
      <c r="B86" s="43"/>
      <c r="C86" s="43"/>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row>
    <row r="87" spans="1:57">
      <c r="A87" s="43"/>
      <c r="B87" s="43"/>
      <c r="C87" s="43"/>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row>
    <row r="88" spans="1:57">
      <c r="A88" s="43"/>
      <c r="B88" s="43"/>
      <c r="C88" s="43"/>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row>
    <row r="89" spans="1:57">
      <c r="A89" s="43"/>
      <c r="B89" s="43"/>
      <c r="C89" s="43"/>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row>
    <row r="90" spans="1:57">
      <c r="A90" s="43"/>
      <c r="B90" s="43"/>
      <c r="C90" s="43"/>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row>
    <row r="91" spans="1:57">
      <c r="A91" s="43"/>
      <c r="B91" s="43"/>
      <c r="C91" s="43"/>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row>
    <row r="92" spans="1:57">
      <c r="A92" s="43"/>
      <c r="B92" s="43"/>
      <c r="C92" s="43"/>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row>
    <row r="93" spans="1:57">
      <c r="A93" s="43"/>
      <c r="B93" s="43"/>
      <c r="C93" s="43"/>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row>
    <row r="94" spans="1:57">
      <c r="A94" s="43"/>
      <c r="B94" s="43"/>
      <c r="C94" s="43"/>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row>
    <row r="95" spans="1:57">
      <c r="A95" s="43"/>
      <c r="B95" s="43"/>
      <c r="C95" s="43"/>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row>
    <row r="96" spans="1:57">
      <c r="A96" s="43"/>
      <c r="B96" s="43"/>
      <c r="C96" s="43"/>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row>
    <row r="97" spans="1:57">
      <c r="A97" s="43"/>
      <c r="B97" s="43"/>
      <c r="C97" s="43"/>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row>
    <row r="98" spans="1:57">
      <c r="A98" s="43"/>
      <c r="B98" s="43"/>
      <c r="C98" s="43"/>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row>
    <row r="99" spans="1:57">
      <c r="A99" s="43"/>
      <c r="B99" s="43"/>
      <c r="C99" s="43"/>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row>
    <row r="100" spans="1:57">
      <c r="A100" s="43"/>
      <c r="B100" s="43"/>
      <c r="C100" s="43"/>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row>
    <row r="101" spans="1:57">
      <c r="A101" s="43"/>
      <c r="B101" s="43"/>
      <c r="C101" s="43"/>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row>
    <row r="102" spans="1:57">
      <c r="A102" s="43"/>
      <c r="B102" s="43"/>
      <c r="C102" s="43"/>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row>
    <row r="103" spans="1:57">
      <c r="A103" s="43"/>
      <c r="B103" s="43"/>
      <c r="C103" s="43"/>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row>
    <row r="104" spans="1:57">
      <c r="A104" s="43"/>
      <c r="B104" s="43"/>
      <c r="C104" s="43"/>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row>
    <row r="105" spans="1:57">
      <c r="A105" s="43"/>
      <c r="B105" s="43"/>
      <c r="C105" s="43"/>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row>
    <row r="106" spans="1:57">
      <c r="A106" s="43"/>
      <c r="B106" s="43"/>
      <c r="C106" s="43"/>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row>
    <row r="107" spans="1:57">
      <c r="A107" s="43"/>
      <c r="B107" s="43"/>
      <c r="C107" s="43"/>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row>
    <row r="108" spans="1:57">
      <c r="A108" s="43"/>
      <c r="B108" s="43"/>
      <c r="C108" s="43"/>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row>
    <row r="109" spans="1:57">
      <c r="A109" s="43"/>
      <c r="B109" s="43"/>
      <c r="C109" s="43"/>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row>
    <row r="110" spans="1:57">
      <c r="A110" s="43"/>
      <c r="B110" s="43"/>
      <c r="C110" s="43"/>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row>
    <row r="111" spans="1:57">
      <c r="A111" s="43"/>
      <c r="B111" s="43"/>
      <c r="C111" s="43"/>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row>
    <row r="112" spans="1:57">
      <c r="A112" s="43"/>
      <c r="B112" s="43"/>
      <c r="C112" s="43"/>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row>
    <row r="113" spans="1:57">
      <c r="A113" s="43"/>
      <c r="B113" s="43"/>
      <c r="C113" s="43"/>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row>
    <row r="114" spans="1:57">
      <c r="A114" s="43"/>
      <c r="B114" s="43"/>
      <c r="C114" s="43"/>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row>
    <row r="115" spans="1:57">
      <c r="A115" s="43"/>
      <c r="B115" s="43"/>
      <c r="C115" s="43"/>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row>
    <row r="116" spans="1:57">
      <c r="A116" s="43"/>
      <c r="B116" s="43"/>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row>
    <row r="117" spans="1:57">
      <c r="A117" s="43"/>
      <c r="B117" s="43"/>
      <c r="C117" s="43"/>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row>
    <row r="118" spans="1:57">
      <c r="A118" s="43"/>
      <c r="B118" s="43"/>
      <c r="C118" s="43"/>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row>
    <row r="119" spans="1:57">
      <c r="A119" s="43"/>
      <c r="B119" s="43"/>
      <c r="C119" s="43"/>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c r="A120" s="43"/>
      <c r="B120" s="43"/>
      <c r="C120" s="43"/>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c r="A121" s="43"/>
      <c r="B121" s="43"/>
      <c r="C121" s="43"/>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c r="A122" s="43"/>
      <c r="B122" s="43"/>
      <c r="C122" s="43"/>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c r="A123" s="43"/>
      <c r="B123" s="4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row>
    <row r="124" spans="1:57">
      <c r="A124" s="43"/>
      <c r="B124" s="43"/>
      <c r="C124" s="43"/>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c r="A125" s="43"/>
      <c r="B125" s="43"/>
      <c r="C125" s="43"/>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c r="A126" s="43"/>
      <c r="B126" s="43"/>
      <c r="C126" s="43"/>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c r="A127" s="43"/>
      <c r="B127" s="43"/>
      <c r="C127" s="43"/>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row>
    <row r="128" spans="1:57">
      <c r="A128" s="43"/>
      <c r="B128" s="43"/>
      <c r="C128" s="43"/>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c r="A129" s="43"/>
      <c r="B129" s="43"/>
      <c r="C129" s="43"/>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c r="A130" s="43"/>
      <c r="B130" s="43"/>
      <c r="C130" s="43"/>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c r="A131" s="43"/>
      <c r="B131" s="43"/>
      <c r="C131" s="43"/>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row>
    <row r="132" spans="1:57">
      <c r="A132" s="43"/>
      <c r="B132" s="43"/>
      <c r="C132" s="43"/>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row>
    <row r="133" spans="1:57">
      <c r="A133" s="43"/>
      <c r="B133" s="43"/>
      <c r="C133" s="43"/>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row>
    <row r="134" spans="1:57">
      <c r="A134" s="43"/>
      <c r="B134" s="43"/>
      <c r="C134" s="43"/>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row>
    <row r="135" spans="1:57">
      <c r="A135" s="43"/>
      <c r="B135" s="43"/>
      <c r="C135" s="43"/>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row>
    <row r="136" spans="1:57">
      <c r="A136" s="43"/>
      <c r="B136" s="43"/>
      <c r="C136" s="43"/>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row>
    <row r="137" spans="1:57">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row>
    <row r="138" spans="1:57">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row>
    <row r="139" spans="1:57">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row>
    <row r="140" spans="1:57">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row>
    <row r="141" spans="1:57">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row>
    <row r="143" spans="1:57">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row>
    <row r="145" spans="4:57">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row>
    <row r="146" spans="4:57">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row>
    <row r="147" spans="4:57">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row>
    <row r="148" spans="4:57">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row>
    <row r="149" spans="4:57">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row>
    <row r="150" spans="4:57">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row>
    <row r="151" spans="4:57">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row>
    <row r="152" spans="4:57">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row>
    <row r="153" spans="4:57">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row>
    <row r="154" spans="4:57">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row>
    <row r="155" spans="4:57">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row>
    <row r="156" spans="4:57">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row>
    <row r="157" spans="4:57">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row>
    <row r="158" spans="4:57">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row>
    <row r="159" spans="4:57">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row>
    <row r="160" spans="4:57">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row>
    <row r="161" spans="4:57">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row>
    <row r="162" spans="4:57">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row>
    <row r="163" spans="4:57">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row>
    <row r="164" spans="4:57">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row>
    <row r="165" spans="4:57">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row>
    <row r="166" spans="4:57">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row>
    <row r="167" spans="4:57">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row>
    <row r="168" spans="4:57">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row>
    <row r="169" spans="4:57">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row>
    <row r="170" spans="4:57">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row>
    <row r="171" spans="4:57">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row>
    <row r="172" spans="4:57">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row>
    <row r="173" spans="4:57">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4:57">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4:57">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4:57">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4:57">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4:57">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4:57">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row>
    <row r="180" spans="4:57">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4:57">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4:57">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4:57">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4:57">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row>
    <row r="185" spans="4:57">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4:57">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4:57">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row>
    <row r="188" spans="4:57">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4:57">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4:57">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4:57">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row>
    <row r="192" spans="4:57">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row>
    <row r="193" spans="4:57">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row>
    <row r="194" spans="4:57">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row>
    <row r="195" spans="4:57">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row>
    <row r="196" spans="4:57">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row>
    <row r="197" spans="4:57">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row>
    <row r="198" spans="4:57">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row>
    <row r="199" spans="4:57">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row>
    <row r="200" spans="4:57">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row>
    <row r="201" spans="4:57">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row>
    <row r="202" spans="4:57">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row>
    <row r="203" spans="4:57">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row>
    <row r="204" spans="4:57">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row>
    <row r="205" spans="4:57">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row>
    <row r="206" spans="4:57">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row>
    <row r="207" spans="4:57">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row>
    <row r="208" spans="4:57">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row>
    <row r="209" spans="4:57">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row>
    <row r="210" spans="4:57">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row>
    <row r="211" spans="4:57">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row>
    <row r="212" spans="4:57">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row>
    <row r="213" spans="4:57">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row>
    <row r="214" spans="4:57">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row>
    <row r="215" spans="4:57">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row>
    <row r="216" spans="4:57">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row>
    <row r="217" spans="4:57">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row>
    <row r="218" spans="4:57">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row>
    <row r="219" spans="4:57">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row>
    <row r="220" spans="4:57">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row>
    <row r="221" spans="4:57">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row>
    <row r="222" spans="4:57">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row>
    <row r="223" spans="4:57">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row>
    <row r="224" spans="4:57">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row>
    <row r="225" spans="4:57">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row>
    <row r="226" spans="4:57">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row>
    <row r="227" spans="4:57">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row>
    <row r="228" spans="4:57">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row>
    <row r="229" spans="4:57">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row>
    <row r="230" spans="4:57">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row>
    <row r="231" spans="4:57">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row>
    <row r="232" spans="4:57">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row>
    <row r="233" spans="4:57">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row>
    <row r="234" spans="4:57">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row>
    <row r="235" spans="4:57">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row>
    <row r="236" spans="4:57">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row>
    <row r="237" spans="4:57">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row>
    <row r="238" spans="4:57">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row>
    <row r="239" spans="4:57">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row>
    <row r="240" spans="4:57">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row>
    <row r="241" spans="4:57">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row>
    <row r="242" spans="4:57">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row>
    <row r="243" spans="4:57">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row>
    <row r="244" spans="4:57">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row>
    <row r="245" spans="4:57">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row>
    <row r="246" spans="4:57">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row>
    <row r="247" spans="4:57">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row>
    <row r="248" spans="4:57">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row>
    <row r="249" spans="4:57">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row>
    <row r="250" spans="4:57">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row>
    <row r="251" spans="4:57">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row>
    <row r="252" spans="4:57">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row>
    <row r="253" spans="4:57">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row>
    <row r="254" spans="4:57">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row>
    <row r="255" spans="4:57">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row>
    <row r="256" spans="4:57">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row>
    <row r="257" spans="4:57">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row>
    <row r="258" spans="4:57">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row>
    <row r="259" spans="4:57">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row>
    <row r="260" spans="4:57">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row>
    <row r="261" spans="4:57">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row>
    <row r="262" spans="4:57">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row>
    <row r="263" spans="4:57">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row>
    <row r="264" spans="4:57">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row>
    <row r="265" spans="4:57">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row>
    <row r="266" spans="4:57">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row>
    <row r="267" spans="4:57">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row>
    <row r="268" spans="4:57">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row>
    <row r="269" spans="4:57">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row>
    <row r="270" spans="4:57">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row>
    <row r="271" spans="4:57">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row>
    <row r="272" spans="4:57">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row>
    <row r="273" spans="4:57">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row>
    <row r="274" spans="4:57">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row>
    <row r="275" spans="4:57">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row>
    <row r="276" spans="4:57">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row>
    <row r="277" spans="4:57">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row>
    <row r="278" spans="4:57">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row>
    <row r="279" spans="4:57">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row>
    <row r="280" spans="4:57">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row>
    <row r="281" spans="4:57">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row>
    <row r="282" spans="4:57">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row>
    <row r="283" spans="4:57">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row>
    <row r="284" spans="4:57">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row>
    <row r="285" spans="4:57">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row>
    <row r="286" spans="4:57">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row>
    <row r="287" spans="4:57">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row>
    <row r="288" spans="4:57">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row>
    <row r="289" spans="4:57">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row>
    <row r="290" spans="4:57">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row>
    <row r="291" spans="4:57">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row>
    <row r="292" spans="4:57">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row>
    <row r="293" spans="4:57">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row>
    <row r="294" spans="4:57">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row>
    <row r="295" spans="4:57">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row>
    <row r="296" spans="4:57">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row>
    <row r="297" spans="4:57">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row>
    <row r="298" spans="4:57">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row>
    <row r="299" spans="4:57">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row>
    <row r="300" spans="4:57">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row>
    <row r="301" spans="4:57">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row>
    <row r="302" spans="4:57">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row>
    <row r="303" spans="4:57">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row>
    <row r="304" spans="4:57">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row>
    <row r="305" spans="4:57">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row>
    <row r="306" spans="4:57">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row>
    <row r="307" spans="4:57">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row>
    <row r="308" spans="4:57">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row>
    <row r="309" spans="4:57">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row>
  </sheetData>
  <hyperlinks>
    <hyperlink ref="E1" location="'ניתוח הכנסות והוצאות'!C45" display="חזור לגיליון תזרים המזומנים"/>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theme="4" tint="-0.249977111117893"/>
  </sheetPr>
  <dimension ref="A1:AL220"/>
  <sheetViews>
    <sheetView rightToLeft="1" workbookViewId="0">
      <selection activeCell="E1" sqref="E1"/>
    </sheetView>
  </sheetViews>
  <sheetFormatPr defaultColWidth="8.8984375" defaultRowHeight="13.8"/>
  <cols>
    <col min="1" max="1" width="16.8984375" customWidth="1"/>
    <col min="2" max="2" width="14.8984375" bestFit="1" customWidth="1"/>
    <col min="3" max="3" width="11.59765625" customWidth="1"/>
  </cols>
  <sheetData>
    <row r="1" spans="1:38">
      <c r="A1" s="46" t="s">
        <v>66</v>
      </c>
      <c r="B1" s="44"/>
      <c r="C1" s="44"/>
      <c r="D1" s="40"/>
      <c r="E1" s="40" t="s">
        <v>170</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38">
      <c r="A2" s="47" t="s">
        <v>154</v>
      </c>
      <c r="B2" s="57" t="s">
        <v>168</v>
      </c>
      <c r="C2" s="57" t="s">
        <v>169</v>
      </c>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38">
      <c r="A3" s="48"/>
      <c r="B3" s="58" t="s">
        <v>67</v>
      </c>
      <c r="C3" s="57">
        <v>200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c r="A4" s="48"/>
      <c r="B4" s="58" t="s">
        <v>68</v>
      </c>
      <c r="C4" s="57">
        <v>1500</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38">
      <c r="A5" s="48"/>
      <c r="B5" s="58" t="s">
        <v>69</v>
      </c>
      <c r="C5" s="57"/>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A6" s="48"/>
      <c r="B6" s="58" t="s">
        <v>70</v>
      </c>
      <c r="C6" s="57"/>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row>
    <row r="7" spans="1:38">
      <c r="A7" s="48"/>
      <c r="B7" s="58" t="s">
        <v>71</v>
      </c>
      <c r="C7" s="57"/>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row>
    <row r="8" spans="1:38">
      <c r="A8" s="48"/>
      <c r="B8" s="58" t="s">
        <v>72</v>
      </c>
      <c r="C8" s="57"/>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row>
    <row r="9" spans="1:38">
      <c r="A9" s="47"/>
      <c r="B9" s="35" t="s">
        <v>12</v>
      </c>
      <c r="C9" s="49">
        <f>SUM(C3:C8)</f>
        <v>1700</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row>
    <row r="10" spans="1:38">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1:38">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row>
    <row r="12" spans="1:38">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row>
    <row r="14" spans="1:38">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row>
    <row r="15" spans="1:38">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row>
    <row r="16" spans="1:38">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row>
    <row r="18" spans="1:3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1:38">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0" spans="1:38">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row>
    <row r="21" spans="1:38">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row>
    <row r="22" spans="1:38">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row>
    <row r="23" spans="1:38">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row>
    <row r="24" spans="1:38">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row>
    <row r="25" spans="1:38">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row>
    <row r="26" spans="1:38">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row>
    <row r="27" spans="1:38">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row>
    <row r="28" spans="1:38">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row>
    <row r="29" spans="1:38">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row>
    <row r="30" spans="1:38">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row>
    <row r="31" spans="1:38">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32" spans="1:38">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row>
    <row r="33" spans="1:38">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row>
    <row r="34" spans="1:38">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row>
    <row r="35" spans="1:38">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row>
    <row r="36" spans="1:38">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row>
    <row r="37" spans="1:38">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row>
    <row r="38" spans="1:38">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row>
    <row r="39" spans="1:38">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row>
    <row r="40" spans="1:38">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row>
    <row r="41" spans="1:38">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row>
    <row r="42" spans="1:38">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row>
    <row r="43" spans="1:38">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row>
    <row r="44" spans="1:38">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row>
    <row r="45" spans="1:38">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1:38">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row>
    <row r="47" spans="1:38">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row>
    <row r="48" spans="1:38">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row>
    <row r="49" spans="1:38">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row>
    <row r="50" spans="1:38">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row>
    <row r="51" spans="1:38">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row>
    <row r="52" spans="1:38">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row>
    <row r="53" spans="1:38">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row>
    <row r="54" spans="1:38">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row>
    <row r="55" spans="1:38">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row>
    <row r="56" spans="1:38">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row>
    <row r="57" spans="1:38">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row>
    <row r="58" spans="1:38">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row>
    <row r="59" spans="1:38">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row>
    <row r="60" spans="1:38">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row>
    <row r="61" spans="1:38">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row>
    <row r="62" spans="1:38">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row>
    <row r="63" spans="1:38">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row>
    <row r="64" spans="1:38">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row>
    <row r="65" spans="1:38">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row>
    <row r="66" spans="1:38">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row>
    <row r="67" spans="1:38">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row>
    <row r="68" spans="1:38">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row>
    <row r="69" spans="1:38">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row>
    <row r="70" spans="1:38">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row>
    <row r="71" spans="1:38">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row>
    <row r="72" spans="1:38">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row>
    <row r="73" spans="1:38">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row>
    <row r="74" spans="1:38">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row>
    <row r="75" spans="1:38">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row>
    <row r="76" spans="1:38">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row>
    <row r="77" spans="1:38">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row>
    <row r="78" spans="1:38">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row>
    <row r="79" spans="1:38">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row>
    <row r="80" spans="1:38">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row>
    <row r="81" spans="1:38">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row>
    <row r="82" spans="1:38">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row>
    <row r="83" spans="1:38">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row>
    <row r="84" spans="1:38">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row>
    <row r="85" spans="1:38">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row>
    <row r="86" spans="1:38">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row>
    <row r="87" spans="1:38">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row>
    <row r="88" spans="1:38">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row>
    <row r="89" spans="1:38">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row>
    <row r="90" spans="1:38">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row>
    <row r="91" spans="1:38">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row>
    <row r="92" spans="1:38">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row>
    <row r="93" spans="1:38">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row>
    <row r="94" spans="1:38">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row>
    <row r="95" spans="1:38">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row>
    <row r="96" spans="1:38">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row>
    <row r="97" spans="1:38">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row>
    <row r="98" spans="1:38">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row>
    <row r="99" spans="1:38">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row>
    <row r="100" spans="1:38">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row>
    <row r="101" spans="1:38">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row>
    <row r="102" spans="1:38">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row>
    <row r="103" spans="1:38">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row>
    <row r="104" spans="1:38">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row>
    <row r="105" spans="1:38">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row>
    <row r="106" spans="1:38">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row>
    <row r="107" spans="1:38">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row>
    <row r="108" spans="1:38">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row>
    <row r="109" spans="1:38">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row>
    <row r="110" spans="1:38">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row>
    <row r="111" spans="1:38">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row>
    <row r="112" spans="1:38">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row>
    <row r="113" spans="1:38">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row>
    <row r="114" spans="1:38">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row>
    <row r="115" spans="1:38">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row>
    <row r="116" spans="1:38">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row>
    <row r="117" spans="1:38">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row>
    <row r="118" spans="1:38">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row>
    <row r="119" spans="1:38">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row>
    <row r="120" spans="1:38">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row>
    <row r="121" spans="1:38">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row>
    <row r="122" spans="1:38">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row>
    <row r="124" spans="1:38">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row>
    <row r="125" spans="1:38">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row>
    <row r="126" spans="1:38">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row>
    <row r="127" spans="1:38">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row>
    <row r="128" spans="1:3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row>
    <row r="129" spans="1:38">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row>
    <row r="130" spans="1:38">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row>
    <row r="131" spans="1:38">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row>
    <row r="132" spans="1:38">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row>
    <row r="133" spans="1:38">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row>
    <row r="134" spans="1:38">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row>
    <row r="135" spans="1:38">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row>
    <row r="136" spans="1:38">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row>
    <row r="137" spans="1:38">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row>
    <row r="138" spans="1:38">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row>
    <row r="139" spans="1:38">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row>
    <row r="140" spans="1:38">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row>
    <row r="141" spans="1:38">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row>
    <row r="142" spans="1:38">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row>
    <row r="143" spans="1:38">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row>
    <row r="144" spans="1:38">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row>
    <row r="145" spans="1:38">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row>
    <row r="146" spans="1:38">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row>
    <row r="147" spans="1:38">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row>
    <row r="148" spans="1:38">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row>
    <row r="149" spans="1:38">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row>
    <row r="150" spans="1:38">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38">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38">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38">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38">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row>
    <row r="155" spans="1:38">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row>
    <row r="156" spans="1:38">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row>
    <row r="157" spans="1:38">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row>
    <row r="158" spans="1:38">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row>
    <row r="159" spans="1:38">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row>
    <row r="160" spans="1:38">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row>
    <row r="161" spans="1:38">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row>
    <row r="162" spans="1:38">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row>
    <row r="163" spans="1:38">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row>
    <row r="164" spans="1:38">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row>
    <row r="165" spans="1:38">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row>
    <row r="166" spans="1:38">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row>
    <row r="167" spans="1:38">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row>
    <row r="168" spans="1:38">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row>
    <row r="169" spans="1:38">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row>
    <row r="170" spans="1:38">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row>
    <row r="171" spans="1:38">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row>
    <row r="172" spans="1:38">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row>
    <row r="173" spans="1:38">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row>
    <row r="174" spans="1:38">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row>
    <row r="175" spans="1:38">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row>
    <row r="176" spans="1:38">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row>
    <row r="177" spans="1:38">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row>
    <row r="178" spans="1:38">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row>
    <row r="179" spans="1:38">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row>
    <row r="180" spans="1:38">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row>
    <row r="181" spans="1:38">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row>
    <row r="182" spans="1:38">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row>
    <row r="183" spans="1:38">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row>
    <row r="184" spans="1:38">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row>
    <row r="185" spans="1:38">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row>
    <row r="186" spans="1:38">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row>
    <row r="187" spans="1:38">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row>
    <row r="188" spans="1:38">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row>
    <row r="189" spans="1:38">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row>
    <row r="190" spans="1:38">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row>
    <row r="191" spans="1:38">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row>
    <row r="192" spans="1:38">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row>
    <row r="193" spans="1:38">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row>
    <row r="194" spans="1:38">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row>
    <row r="195" spans="1:38">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row>
    <row r="196" spans="1:38">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row>
    <row r="197" spans="1:38">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row>
    <row r="198" spans="1:38">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row>
    <row r="199" spans="1:38">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row>
    <row r="200" spans="1:38">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row>
    <row r="201" spans="1:38">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row>
    <row r="202" spans="1:38">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row>
    <row r="203" spans="1:38">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row>
    <row r="204" spans="1:38">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row>
    <row r="205" spans="1:38">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row>
    <row r="206" spans="1:38">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row>
    <row r="207" spans="1:38">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row>
    <row r="208" spans="1:38">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row>
    <row r="209" spans="7:38">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row>
    <row r="210" spans="7:38">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row>
    <row r="211" spans="7:38">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row>
    <row r="212" spans="7:38">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row>
    <row r="213" spans="7:38">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row>
    <row r="214" spans="7:38">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row>
    <row r="215" spans="7:38">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row>
    <row r="216" spans="7:38">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row>
    <row r="217" spans="7:38">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row>
    <row r="218" spans="7:38">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row>
    <row r="219" spans="7:38">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row>
    <row r="220" spans="7:38">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row>
  </sheetData>
  <hyperlinks>
    <hyperlink ref="E1" location="'ניתוח הכנסות והוצאות'!C47" display="חזור לגיליון תזרים המזומנים"/>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tabColor theme="4" tint="-0.249977111117893"/>
  </sheetPr>
  <dimension ref="A1:BI286"/>
  <sheetViews>
    <sheetView rightToLeft="1" workbookViewId="0">
      <selection activeCell="E1" sqref="E1"/>
    </sheetView>
  </sheetViews>
  <sheetFormatPr defaultColWidth="8.8984375" defaultRowHeight="13.8"/>
  <cols>
    <col min="1" max="1" width="15.5" customWidth="1"/>
    <col min="2" max="2" width="15.3984375" bestFit="1" customWidth="1"/>
    <col min="3" max="3" width="10.3984375" bestFit="1" customWidth="1"/>
    <col min="4" max="5" width="8.59765625"/>
  </cols>
  <sheetData>
    <row r="1" spans="1:61">
      <c r="A1" s="36" t="s">
        <v>61</v>
      </c>
      <c r="B1" s="50"/>
      <c r="C1" s="50"/>
      <c r="D1" s="40"/>
      <c r="E1" s="40" t="s">
        <v>170</v>
      </c>
      <c r="F1" s="41"/>
      <c r="G1" s="41"/>
      <c r="H1" s="41"/>
      <c r="I1" s="41"/>
      <c r="J1" s="41"/>
      <c r="K1" s="41"/>
      <c r="L1" s="41"/>
      <c r="M1" s="41"/>
      <c r="N1" s="41"/>
      <c r="O1" s="41"/>
      <c r="P1" s="41"/>
      <c r="Q1" s="41"/>
      <c r="R1" s="41"/>
      <c r="S1" s="41"/>
      <c r="T1" s="41"/>
      <c r="U1" s="41"/>
      <c r="V1" s="41"/>
      <c r="W1" s="41"/>
    </row>
    <row r="2" spans="1:61">
      <c r="A2" s="51" t="s">
        <v>154</v>
      </c>
      <c r="B2" s="51" t="s">
        <v>168</v>
      </c>
      <c r="C2" s="51" t="s">
        <v>169</v>
      </c>
      <c r="D2" s="41"/>
      <c r="E2" s="41"/>
      <c r="F2" s="41"/>
      <c r="G2" s="41"/>
      <c r="H2" s="41"/>
      <c r="I2" s="41"/>
      <c r="J2" s="41"/>
      <c r="K2" s="41"/>
      <c r="L2" s="41"/>
      <c r="M2" s="41"/>
      <c r="N2" s="41"/>
      <c r="O2" s="41"/>
      <c r="P2" s="41"/>
      <c r="Q2" s="41"/>
      <c r="R2" s="41"/>
      <c r="S2" s="41"/>
      <c r="T2" s="41"/>
      <c r="U2" s="41"/>
      <c r="V2" s="41"/>
      <c r="W2" s="41"/>
    </row>
    <row r="3" spans="1:61" ht="55.2">
      <c r="A3" s="34" t="s">
        <v>164</v>
      </c>
      <c r="B3" s="58" t="s">
        <v>62</v>
      </c>
      <c r="C3" s="58">
        <v>32</v>
      </c>
      <c r="D3" s="41"/>
      <c r="E3" s="41"/>
      <c r="F3" s="41"/>
      <c r="G3" s="41"/>
      <c r="H3" s="41"/>
      <c r="I3" s="41"/>
      <c r="J3" s="41"/>
      <c r="K3" s="41"/>
      <c r="L3" s="41"/>
      <c r="M3" s="41"/>
      <c r="N3" s="41"/>
      <c r="O3" s="41"/>
      <c r="P3" s="41"/>
      <c r="Q3" s="41"/>
      <c r="R3" s="41"/>
      <c r="S3" s="41"/>
      <c r="T3" s="41"/>
      <c r="U3" s="41"/>
      <c r="V3" s="41"/>
      <c r="W3" s="41"/>
    </row>
    <row r="4" spans="1:61" ht="55.2">
      <c r="A4" s="34" t="s">
        <v>164</v>
      </c>
      <c r="B4" s="58" t="s">
        <v>64</v>
      </c>
      <c r="C4" s="58"/>
      <c r="D4" s="41"/>
      <c r="E4" s="41"/>
      <c r="F4" s="41"/>
      <c r="G4" s="41"/>
      <c r="H4" s="41"/>
      <c r="I4" s="41"/>
      <c r="J4" s="41"/>
      <c r="K4" s="41"/>
      <c r="L4" s="41"/>
      <c r="M4" s="41"/>
      <c r="N4" s="41"/>
      <c r="O4" s="41"/>
      <c r="P4" s="41"/>
      <c r="Q4" s="41"/>
      <c r="R4" s="41"/>
      <c r="S4" s="41"/>
      <c r="T4" s="41"/>
      <c r="U4" s="41"/>
      <c r="V4" s="41"/>
      <c r="W4" s="41"/>
    </row>
    <row r="5" spans="1:61" ht="55.2">
      <c r="A5" s="34" t="s">
        <v>165</v>
      </c>
      <c r="B5" s="58" t="s">
        <v>65</v>
      </c>
      <c r="C5" s="58">
        <v>300</v>
      </c>
      <c r="D5" s="41"/>
      <c r="E5" s="41"/>
      <c r="F5" s="41"/>
      <c r="G5" s="41"/>
      <c r="H5" s="41"/>
      <c r="I5" s="41"/>
      <c r="J5" s="41"/>
      <c r="K5" s="41"/>
      <c r="L5" s="41"/>
      <c r="M5" s="41"/>
      <c r="N5" s="41"/>
      <c r="O5" s="41"/>
      <c r="P5" s="41"/>
      <c r="Q5" s="41"/>
      <c r="R5" s="41"/>
      <c r="S5" s="41"/>
      <c r="T5" s="41"/>
      <c r="U5" s="41"/>
      <c r="V5" s="41"/>
      <c r="W5" s="41"/>
    </row>
    <row r="6" spans="1:61">
      <c r="A6" s="12"/>
      <c r="B6" s="53" t="s">
        <v>12</v>
      </c>
      <c r="C6" s="54">
        <f>SUM(C3:C5)</f>
        <v>332</v>
      </c>
      <c r="D6" s="41"/>
      <c r="E6" s="41"/>
      <c r="F6" s="41"/>
      <c r="G6" s="41"/>
      <c r="H6" s="41"/>
      <c r="I6" s="41"/>
      <c r="J6" s="41"/>
      <c r="K6" s="41"/>
      <c r="L6" s="41"/>
      <c r="M6" s="41"/>
      <c r="N6" s="41"/>
      <c r="O6" s="41"/>
      <c r="P6" s="41"/>
      <c r="Q6" s="41"/>
      <c r="R6" s="41"/>
      <c r="S6" s="41"/>
      <c r="T6" s="41"/>
      <c r="U6" s="41"/>
      <c r="V6" s="41"/>
      <c r="W6" s="41"/>
    </row>
    <row r="7" spans="1:6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61">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61">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6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6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6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6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6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6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6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row>
    <row r="207" spans="1:6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row>
    <row r="208" spans="1:6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row>
    <row r="209" spans="1:6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row>
    <row r="210" spans="1:6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row>
    <row r="211" spans="1:6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row>
    <row r="212" spans="1:6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row>
    <row r="213" spans="1:6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row>
    <row r="214" spans="1:6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row>
    <row r="215" spans="1:6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row>
    <row r="216" spans="1:6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row>
    <row r="217" spans="1:6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row>
    <row r="218" spans="1:6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row>
    <row r="219" spans="1:6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row>
    <row r="220" spans="1:6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row>
    <row r="221" spans="1:6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row>
    <row r="222" spans="1:6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row>
    <row r="223" spans="1:6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row>
    <row r="224" spans="1:6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row>
    <row r="225" spans="1:6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row>
    <row r="226" spans="1:6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row>
    <row r="227" spans="1:6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row>
    <row r="228" spans="1:6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row>
    <row r="229" spans="1:6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row>
    <row r="230" spans="1:6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row>
    <row r="231" spans="1:6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row>
    <row r="232" spans="1:6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row>
    <row r="233" spans="1:6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row>
    <row r="234" spans="1:6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row>
    <row r="235" spans="1:6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row>
    <row r="236" spans="1:6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row>
    <row r="237" spans="1:6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row>
    <row r="238" spans="1:6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row>
    <row r="239" spans="1:6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row>
    <row r="240" spans="1:6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row>
    <row r="241" spans="1:6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row>
    <row r="242" spans="1:6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row>
    <row r="243" spans="1:6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row>
    <row r="244" spans="1:6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row>
    <row r="245" spans="1:6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row>
    <row r="246" spans="1:6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row>
    <row r="247" spans="1:6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row>
    <row r="248" spans="1:6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row>
    <row r="249" spans="1:6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row>
    <row r="250" spans="1:6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row>
    <row r="251" spans="1:6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row>
    <row r="252" spans="1:6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row>
    <row r="253" spans="1:6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row>
    <row r="254" spans="1:6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row>
    <row r="255" spans="1:6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row>
    <row r="256" spans="1:6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row>
    <row r="257" spans="1:6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row>
    <row r="258" spans="1:6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row>
    <row r="259" spans="1:6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row>
    <row r="260" spans="1:6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row>
    <row r="261" spans="1:6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row>
    <row r="262" spans="1:6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row>
    <row r="263" spans="1:6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row>
    <row r="264" spans="1:6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row>
    <row r="265" spans="1:6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row>
    <row r="266" spans="1:6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row>
    <row r="267" spans="1:6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row>
    <row r="268" spans="1:6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row>
    <row r="269" spans="1:6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row>
    <row r="270" spans="1:6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row>
    <row r="271" spans="1:6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row>
    <row r="272" spans="1:6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row>
    <row r="273" spans="1:6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row>
    <row r="274" spans="1:6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row>
    <row r="275" spans="1:6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row>
    <row r="276" spans="1:6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row>
    <row r="277" spans="1:6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row>
    <row r="278" spans="1:6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row>
    <row r="279" spans="1:6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row>
    <row r="280" spans="1:6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row>
    <row r="281" spans="1:6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row>
    <row r="282" spans="1:6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row>
    <row r="283" spans="1:6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row>
    <row r="284" spans="1:6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row>
    <row r="285" spans="1:6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row>
    <row r="286" spans="1:6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row>
  </sheetData>
  <hyperlinks>
    <hyperlink ref="E1" location="'ניתוח הכנסות והוצאות'!C46" display="חזור לגיליון תזרים המזומנים"/>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tabColor theme="4" tint="-0.249977111117893"/>
  </sheetPr>
  <dimension ref="A1:Z121"/>
  <sheetViews>
    <sheetView rightToLeft="1" workbookViewId="0">
      <selection activeCell="E1" sqref="E1"/>
    </sheetView>
  </sheetViews>
  <sheetFormatPr defaultColWidth="8.8984375" defaultRowHeight="13.8"/>
  <cols>
    <col min="1" max="1" width="12.09765625" bestFit="1" customWidth="1"/>
    <col min="2" max="2" width="14" bestFit="1" customWidth="1"/>
    <col min="3" max="3" width="10.3984375" bestFit="1" customWidth="1"/>
  </cols>
  <sheetData>
    <row r="1" spans="1:26">
      <c r="A1" s="52" t="s">
        <v>73</v>
      </c>
      <c r="B1" s="51"/>
      <c r="C1" s="51"/>
      <c r="D1" s="55"/>
      <c r="E1" s="40" t="s">
        <v>170</v>
      </c>
      <c r="F1" s="41"/>
      <c r="G1" s="41"/>
      <c r="H1" s="41"/>
      <c r="I1" s="41"/>
      <c r="J1" s="41"/>
      <c r="K1" s="41"/>
      <c r="L1" s="41"/>
      <c r="M1" s="41"/>
      <c r="N1" s="41"/>
      <c r="O1" s="41"/>
      <c r="P1" s="41"/>
      <c r="Q1" s="41"/>
      <c r="R1" s="41"/>
      <c r="S1" s="41"/>
      <c r="T1" s="41"/>
      <c r="U1" s="41"/>
      <c r="V1" s="41"/>
      <c r="W1" s="41"/>
      <c r="X1" s="41"/>
    </row>
    <row r="2" spans="1:26">
      <c r="A2" s="56" t="s">
        <v>154</v>
      </c>
      <c r="B2" s="56" t="s">
        <v>168</v>
      </c>
      <c r="C2" s="56" t="s">
        <v>169</v>
      </c>
      <c r="D2" s="41"/>
      <c r="E2" s="41"/>
      <c r="F2" s="41"/>
      <c r="G2" s="41"/>
      <c r="H2" s="41"/>
      <c r="I2" s="41"/>
      <c r="J2" s="41"/>
      <c r="K2" s="41"/>
      <c r="L2" s="41"/>
      <c r="M2" s="41"/>
      <c r="N2" s="41"/>
      <c r="O2" s="41"/>
      <c r="P2" s="41"/>
      <c r="Q2" s="41"/>
      <c r="R2" s="41"/>
      <c r="S2" s="41"/>
      <c r="T2" s="41"/>
      <c r="U2" s="41"/>
      <c r="V2" s="41"/>
      <c r="W2" s="41"/>
      <c r="X2" s="41"/>
    </row>
    <row r="3" spans="1:26">
      <c r="A3" s="34"/>
      <c r="B3" s="58" t="s">
        <v>74</v>
      </c>
      <c r="C3" s="58">
        <v>140</v>
      </c>
      <c r="D3" s="41"/>
      <c r="E3" s="41"/>
      <c r="F3" s="41"/>
      <c r="G3" s="41"/>
      <c r="H3" s="41"/>
      <c r="I3" s="41"/>
      <c r="J3" s="41"/>
      <c r="K3" s="41"/>
      <c r="L3" s="41"/>
      <c r="M3" s="41"/>
      <c r="N3" s="41"/>
      <c r="O3" s="41"/>
      <c r="P3" s="41"/>
      <c r="Q3" s="41"/>
      <c r="R3" s="41"/>
      <c r="S3" s="41"/>
      <c r="T3" s="41"/>
      <c r="U3" s="41"/>
      <c r="V3" s="41"/>
      <c r="W3" s="41"/>
      <c r="X3" s="41"/>
      <c r="Y3" s="41"/>
      <c r="Z3" s="41"/>
    </row>
    <row r="4" spans="1:26">
      <c r="A4" s="34"/>
      <c r="B4" s="58" t="s">
        <v>75</v>
      </c>
      <c r="C4" s="58"/>
      <c r="D4" s="41"/>
      <c r="E4" s="41"/>
      <c r="F4" s="41"/>
      <c r="G4" s="41"/>
      <c r="H4" s="41"/>
      <c r="I4" s="41"/>
      <c r="J4" s="41"/>
      <c r="K4" s="41"/>
      <c r="L4" s="41"/>
      <c r="M4" s="41"/>
      <c r="N4" s="41"/>
      <c r="O4" s="41"/>
      <c r="P4" s="41"/>
      <c r="Q4" s="41"/>
      <c r="R4" s="41"/>
      <c r="S4" s="41"/>
      <c r="T4" s="41"/>
      <c r="U4" s="41"/>
      <c r="V4" s="41"/>
      <c r="W4" s="41"/>
      <c r="X4" s="41"/>
      <c r="Y4" s="41"/>
      <c r="Z4" s="41"/>
    </row>
    <row r="5" spans="1:26">
      <c r="A5" s="34"/>
      <c r="B5" s="58" t="s">
        <v>76</v>
      </c>
      <c r="C5" s="58">
        <v>700</v>
      </c>
      <c r="D5" s="41"/>
      <c r="E5" s="41"/>
      <c r="F5" s="41"/>
      <c r="G5" s="41"/>
      <c r="H5" s="41"/>
      <c r="I5" s="41"/>
      <c r="J5" s="41"/>
      <c r="K5" s="41"/>
      <c r="L5" s="41"/>
      <c r="M5" s="41"/>
      <c r="N5" s="41"/>
      <c r="O5" s="41"/>
      <c r="P5" s="41"/>
      <c r="Q5" s="41"/>
      <c r="R5" s="41"/>
      <c r="S5" s="41"/>
      <c r="T5" s="41"/>
      <c r="U5" s="41"/>
      <c r="V5" s="41"/>
      <c r="W5" s="41"/>
      <c r="X5" s="41"/>
      <c r="Y5" s="41"/>
      <c r="Z5" s="41"/>
    </row>
    <row r="6" spans="1:26">
      <c r="A6" s="34"/>
      <c r="B6" s="58" t="s">
        <v>77</v>
      </c>
      <c r="C6" s="58">
        <v>400</v>
      </c>
      <c r="D6" s="41"/>
      <c r="E6" s="41"/>
      <c r="F6" s="41"/>
      <c r="G6" s="41"/>
      <c r="H6" s="41"/>
      <c r="I6" s="41"/>
      <c r="J6" s="41"/>
      <c r="K6" s="41"/>
      <c r="L6" s="41"/>
      <c r="M6" s="41"/>
      <c r="N6" s="41"/>
      <c r="O6" s="41"/>
      <c r="P6" s="41"/>
      <c r="Q6" s="41"/>
      <c r="R6" s="41"/>
      <c r="S6" s="41"/>
      <c r="T6" s="41"/>
      <c r="U6" s="41"/>
      <c r="V6" s="41"/>
      <c r="W6" s="41"/>
      <c r="X6" s="41"/>
      <c r="Y6" s="41"/>
      <c r="Z6" s="41"/>
    </row>
    <row r="7" spans="1:26">
      <c r="A7" s="34"/>
      <c r="B7" s="58" t="s">
        <v>78</v>
      </c>
      <c r="C7" s="58"/>
      <c r="D7" s="41"/>
      <c r="E7" s="41"/>
      <c r="F7" s="41"/>
      <c r="G7" s="41"/>
      <c r="H7" s="41"/>
      <c r="I7" s="41"/>
      <c r="J7" s="41"/>
      <c r="K7" s="41"/>
      <c r="L7" s="41"/>
      <c r="M7" s="41"/>
      <c r="N7" s="41"/>
      <c r="O7" s="41"/>
      <c r="P7" s="41"/>
      <c r="Q7" s="41"/>
      <c r="R7" s="41"/>
      <c r="S7" s="41"/>
      <c r="T7" s="41"/>
      <c r="U7" s="41"/>
      <c r="V7" s="41"/>
      <c r="W7" s="41"/>
      <c r="X7" s="41"/>
      <c r="Y7" s="41"/>
      <c r="Z7" s="41"/>
    </row>
    <row r="8" spans="1:26" ht="110.4">
      <c r="A8" s="34" t="s">
        <v>166</v>
      </c>
      <c r="B8" s="58" t="s">
        <v>79</v>
      </c>
      <c r="C8" s="58"/>
      <c r="D8" s="41"/>
      <c r="E8" s="41"/>
      <c r="F8" s="41"/>
      <c r="G8" s="41"/>
      <c r="H8" s="41"/>
      <c r="I8" s="41"/>
      <c r="J8" s="41"/>
      <c r="K8" s="41"/>
      <c r="L8" s="41"/>
      <c r="M8" s="41"/>
      <c r="N8" s="41"/>
      <c r="O8" s="41"/>
      <c r="P8" s="41"/>
      <c r="Q8" s="41"/>
      <c r="R8" s="41"/>
      <c r="S8" s="41"/>
      <c r="T8" s="41"/>
      <c r="U8" s="41"/>
      <c r="V8" s="41"/>
      <c r="W8" s="41"/>
      <c r="X8" s="41"/>
      <c r="Y8" s="41"/>
      <c r="Z8" s="41"/>
    </row>
    <row r="9" spans="1:26">
      <c r="A9" s="34"/>
      <c r="B9" s="58"/>
      <c r="C9" s="58"/>
      <c r="D9" s="41"/>
      <c r="E9" s="41"/>
      <c r="F9" s="41"/>
      <c r="G9" s="41"/>
      <c r="H9" s="41"/>
      <c r="I9" s="41"/>
      <c r="J9" s="41"/>
      <c r="K9" s="41"/>
      <c r="L9" s="41"/>
      <c r="M9" s="41"/>
      <c r="N9" s="41"/>
      <c r="O9" s="41"/>
      <c r="P9" s="41"/>
      <c r="Q9" s="41"/>
      <c r="R9" s="41"/>
      <c r="S9" s="41"/>
      <c r="T9" s="41"/>
      <c r="U9" s="41"/>
      <c r="V9" s="41"/>
      <c r="W9" s="41"/>
      <c r="X9" s="41"/>
      <c r="Y9" s="41"/>
      <c r="Z9" s="41"/>
    </row>
    <row r="10" spans="1:26">
      <c r="A10" s="34"/>
      <c r="B10" s="53" t="s">
        <v>12</v>
      </c>
      <c r="C10" s="37">
        <f>SUM(C3:C9)</f>
        <v>1240</v>
      </c>
      <c r="D10" s="41"/>
      <c r="E10" s="41"/>
      <c r="F10" s="41"/>
      <c r="G10" s="41"/>
      <c r="H10" s="41"/>
      <c r="I10" s="41"/>
      <c r="J10" s="41"/>
      <c r="K10" s="41"/>
      <c r="L10" s="41"/>
      <c r="M10" s="41"/>
      <c r="N10" s="41"/>
      <c r="O10" s="41"/>
      <c r="P10" s="41"/>
      <c r="Q10" s="41"/>
      <c r="R10" s="41"/>
      <c r="S10" s="41"/>
      <c r="T10" s="41"/>
      <c r="U10" s="41"/>
      <c r="V10" s="41"/>
      <c r="W10" s="41"/>
      <c r="X10" s="41"/>
      <c r="Y10" s="41"/>
      <c r="Z10" s="41"/>
    </row>
    <row r="11" spans="1:26">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c r="D75" s="41"/>
      <c r="E75" s="41"/>
      <c r="F75" s="41"/>
      <c r="G75" s="41"/>
      <c r="H75" s="41"/>
      <c r="I75" s="41"/>
      <c r="J75" s="41"/>
      <c r="K75" s="41"/>
      <c r="L75" s="41"/>
      <c r="M75" s="41"/>
      <c r="N75" s="41"/>
      <c r="O75" s="41"/>
      <c r="P75" s="41"/>
      <c r="Q75" s="41"/>
      <c r="R75" s="41"/>
      <c r="S75" s="41"/>
      <c r="T75" s="41"/>
      <c r="U75" s="41"/>
      <c r="V75" s="41"/>
      <c r="W75" s="41"/>
      <c r="X75" s="41"/>
      <c r="Y75" s="41"/>
      <c r="Z75" s="41"/>
    </row>
    <row r="76" spans="1:26">
      <c r="D76" s="41"/>
      <c r="E76" s="41"/>
      <c r="F76" s="41"/>
      <c r="G76" s="41"/>
      <c r="H76" s="41"/>
      <c r="I76" s="41"/>
      <c r="J76" s="41"/>
      <c r="K76" s="41"/>
      <c r="L76" s="41"/>
      <c r="M76" s="41"/>
      <c r="N76" s="41"/>
      <c r="O76" s="41"/>
      <c r="P76" s="41"/>
      <c r="Q76" s="41"/>
      <c r="R76" s="41"/>
      <c r="S76" s="41"/>
      <c r="T76" s="41"/>
      <c r="U76" s="41"/>
      <c r="V76" s="41"/>
      <c r="W76" s="41"/>
      <c r="X76" s="41"/>
      <c r="Y76" s="41"/>
      <c r="Z76" s="41"/>
    </row>
    <row r="77" spans="1:26">
      <c r="D77" s="41"/>
      <c r="E77" s="41"/>
      <c r="F77" s="41"/>
      <c r="G77" s="41"/>
      <c r="H77" s="41"/>
      <c r="I77" s="41"/>
      <c r="J77" s="41"/>
      <c r="K77" s="41"/>
      <c r="L77" s="41"/>
      <c r="M77" s="41"/>
      <c r="N77" s="41"/>
      <c r="O77" s="41"/>
      <c r="P77" s="41"/>
      <c r="Q77" s="41"/>
      <c r="R77" s="41"/>
      <c r="S77" s="41"/>
      <c r="T77" s="41"/>
      <c r="U77" s="41"/>
      <c r="V77" s="41"/>
      <c r="W77" s="41"/>
      <c r="X77" s="41"/>
      <c r="Y77" s="41"/>
      <c r="Z77" s="41"/>
    </row>
    <row r="78" spans="1:26">
      <c r="D78" s="41"/>
      <c r="E78" s="41"/>
      <c r="F78" s="41"/>
      <c r="G78" s="41"/>
      <c r="H78" s="41"/>
      <c r="I78" s="41"/>
      <c r="J78" s="41"/>
      <c r="K78" s="41"/>
      <c r="L78" s="41"/>
      <c r="M78" s="41"/>
      <c r="N78" s="41"/>
      <c r="O78" s="41"/>
      <c r="P78" s="41"/>
      <c r="Q78" s="41"/>
      <c r="R78" s="41"/>
      <c r="S78" s="41"/>
      <c r="T78" s="41"/>
      <c r="U78" s="41"/>
      <c r="V78" s="41"/>
      <c r="W78" s="41"/>
      <c r="X78" s="41"/>
      <c r="Y78" s="41"/>
      <c r="Z78" s="41"/>
    </row>
    <row r="79" spans="1:26">
      <c r="D79" s="41"/>
      <c r="E79" s="41"/>
      <c r="F79" s="41"/>
      <c r="G79" s="41"/>
      <c r="H79" s="41"/>
      <c r="I79" s="41"/>
      <c r="J79" s="41"/>
      <c r="K79" s="41"/>
      <c r="L79" s="41"/>
      <c r="M79" s="41"/>
      <c r="N79" s="41"/>
      <c r="O79" s="41"/>
      <c r="P79" s="41"/>
      <c r="Q79" s="41"/>
      <c r="R79" s="41"/>
      <c r="S79" s="41"/>
      <c r="T79" s="41"/>
      <c r="U79" s="41"/>
      <c r="V79" s="41"/>
      <c r="W79" s="41"/>
      <c r="X79" s="41"/>
      <c r="Y79" s="41"/>
      <c r="Z79" s="41"/>
    </row>
    <row r="80" spans="1:26">
      <c r="D80" s="41"/>
      <c r="E80" s="41"/>
      <c r="F80" s="41"/>
      <c r="G80" s="41"/>
      <c r="H80" s="41"/>
      <c r="I80" s="41"/>
      <c r="J80" s="41"/>
      <c r="K80" s="41"/>
      <c r="L80" s="41"/>
      <c r="M80" s="41"/>
      <c r="N80" s="41"/>
      <c r="O80" s="41"/>
      <c r="P80" s="41"/>
      <c r="Q80" s="41"/>
      <c r="R80" s="41"/>
      <c r="S80" s="41"/>
      <c r="T80" s="41"/>
      <c r="U80" s="41"/>
      <c r="V80" s="41"/>
      <c r="W80" s="41"/>
      <c r="X80" s="41"/>
      <c r="Y80" s="41"/>
      <c r="Z80" s="41"/>
    </row>
    <row r="81" spans="4:26">
      <c r="D81" s="41"/>
      <c r="E81" s="41"/>
      <c r="F81" s="41"/>
      <c r="G81" s="41"/>
      <c r="H81" s="41"/>
      <c r="I81" s="41"/>
      <c r="J81" s="41"/>
      <c r="K81" s="41"/>
      <c r="L81" s="41"/>
      <c r="M81" s="41"/>
      <c r="N81" s="41"/>
      <c r="O81" s="41"/>
      <c r="P81" s="41"/>
      <c r="Q81" s="41"/>
      <c r="R81" s="41"/>
      <c r="S81" s="41"/>
      <c r="T81" s="41"/>
      <c r="U81" s="41"/>
      <c r="V81" s="41"/>
      <c r="W81" s="41"/>
      <c r="X81" s="41"/>
      <c r="Y81" s="41"/>
      <c r="Z81" s="41"/>
    </row>
    <row r="82" spans="4:26">
      <c r="D82" s="41"/>
      <c r="E82" s="41"/>
      <c r="F82" s="41"/>
      <c r="G82" s="41"/>
      <c r="H82" s="41"/>
      <c r="I82" s="41"/>
      <c r="J82" s="41"/>
      <c r="K82" s="41"/>
      <c r="L82" s="41"/>
      <c r="M82" s="41"/>
      <c r="N82" s="41"/>
      <c r="O82" s="41"/>
      <c r="P82" s="41"/>
      <c r="Q82" s="41"/>
      <c r="R82" s="41"/>
      <c r="S82" s="41"/>
      <c r="T82" s="41"/>
      <c r="U82" s="41"/>
      <c r="V82" s="41"/>
      <c r="W82" s="41"/>
      <c r="X82" s="41"/>
      <c r="Y82" s="41"/>
      <c r="Z82" s="41"/>
    </row>
    <row r="83" spans="4:26">
      <c r="D83" s="41"/>
      <c r="E83" s="41"/>
      <c r="F83" s="41"/>
      <c r="G83" s="41"/>
      <c r="H83" s="41"/>
      <c r="I83" s="41"/>
      <c r="J83" s="41"/>
      <c r="K83" s="41"/>
      <c r="L83" s="41"/>
      <c r="M83" s="41"/>
      <c r="N83" s="41"/>
      <c r="O83" s="41"/>
      <c r="P83" s="41"/>
      <c r="Q83" s="41"/>
      <c r="R83" s="41"/>
      <c r="S83" s="41"/>
      <c r="T83" s="41"/>
      <c r="U83" s="41"/>
      <c r="V83" s="41"/>
      <c r="W83" s="41"/>
      <c r="X83" s="41"/>
      <c r="Y83" s="41"/>
      <c r="Z83" s="41"/>
    </row>
    <row r="84" spans="4:26">
      <c r="D84" s="41"/>
      <c r="E84" s="41"/>
      <c r="F84" s="41"/>
      <c r="G84" s="41"/>
      <c r="H84" s="41"/>
      <c r="I84" s="41"/>
      <c r="J84" s="41"/>
      <c r="K84" s="41"/>
      <c r="L84" s="41"/>
      <c r="M84" s="41"/>
      <c r="N84" s="41"/>
      <c r="O84" s="41"/>
      <c r="P84" s="41"/>
      <c r="Q84" s="41"/>
      <c r="R84" s="41"/>
      <c r="S84" s="41"/>
      <c r="T84" s="41"/>
      <c r="U84" s="41"/>
      <c r="V84" s="41"/>
      <c r="W84" s="41"/>
      <c r="X84" s="41"/>
      <c r="Y84" s="41"/>
      <c r="Z84" s="41"/>
    </row>
    <row r="85" spans="4:26">
      <c r="D85" s="41"/>
      <c r="E85" s="41"/>
      <c r="F85" s="41"/>
      <c r="G85" s="41"/>
      <c r="H85" s="41"/>
      <c r="I85" s="41"/>
      <c r="J85" s="41"/>
      <c r="K85" s="41"/>
      <c r="L85" s="41"/>
      <c r="M85" s="41"/>
      <c r="N85" s="41"/>
      <c r="O85" s="41"/>
      <c r="P85" s="41"/>
      <c r="Q85" s="41"/>
      <c r="R85" s="41"/>
      <c r="S85" s="41"/>
      <c r="T85" s="41"/>
      <c r="U85" s="41"/>
      <c r="V85" s="41"/>
      <c r="W85" s="41"/>
      <c r="X85" s="41"/>
      <c r="Y85" s="41"/>
      <c r="Z85" s="41"/>
    </row>
    <row r="86" spans="4:26">
      <c r="D86" s="41"/>
      <c r="E86" s="41"/>
      <c r="F86" s="41"/>
      <c r="G86" s="41"/>
      <c r="H86" s="41"/>
      <c r="I86" s="41"/>
      <c r="J86" s="41"/>
      <c r="K86" s="41"/>
      <c r="L86" s="41"/>
      <c r="M86" s="41"/>
      <c r="N86" s="41"/>
      <c r="O86" s="41"/>
      <c r="P86" s="41"/>
      <c r="Q86" s="41"/>
      <c r="R86" s="41"/>
      <c r="S86" s="41"/>
      <c r="T86" s="41"/>
      <c r="U86" s="41"/>
      <c r="V86" s="41"/>
      <c r="W86" s="41"/>
      <c r="X86" s="41"/>
      <c r="Y86" s="41"/>
      <c r="Z86" s="41"/>
    </row>
    <row r="87" spans="4:26">
      <c r="D87" s="41"/>
      <c r="E87" s="41"/>
      <c r="F87" s="41"/>
      <c r="G87" s="41"/>
      <c r="H87" s="41"/>
      <c r="I87" s="41"/>
      <c r="J87" s="41"/>
      <c r="K87" s="41"/>
      <c r="L87" s="41"/>
      <c r="M87" s="41"/>
      <c r="N87" s="41"/>
      <c r="O87" s="41"/>
      <c r="P87" s="41"/>
      <c r="Q87" s="41"/>
      <c r="R87" s="41"/>
      <c r="S87" s="41"/>
      <c r="T87" s="41"/>
      <c r="U87" s="41"/>
      <c r="V87" s="41"/>
      <c r="W87" s="41"/>
      <c r="X87" s="41"/>
      <c r="Y87" s="41"/>
      <c r="Z87" s="41"/>
    </row>
    <row r="88" spans="4:26">
      <c r="D88" s="41"/>
      <c r="E88" s="41"/>
      <c r="F88" s="41"/>
      <c r="G88" s="41"/>
      <c r="H88" s="41"/>
      <c r="I88" s="41"/>
      <c r="J88" s="41"/>
      <c r="K88" s="41"/>
      <c r="L88" s="41"/>
      <c r="M88" s="41"/>
      <c r="N88" s="41"/>
      <c r="O88" s="41"/>
      <c r="P88" s="41"/>
      <c r="Q88" s="41"/>
      <c r="R88" s="41"/>
      <c r="S88" s="41"/>
      <c r="T88" s="41"/>
      <c r="U88" s="41"/>
      <c r="V88" s="41"/>
      <c r="W88" s="41"/>
      <c r="X88" s="41"/>
      <c r="Y88" s="41"/>
      <c r="Z88" s="41"/>
    </row>
    <row r="89" spans="4:26">
      <c r="D89" s="41"/>
      <c r="E89" s="41"/>
      <c r="F89" s="41"/>
      <c r="G89" s="41"/>
      <c r="H89" s="41"/>
      <c r="I89" s="41"/>
      <c r="J89" s="41"/>
      <c r="K89" s="41"/>
      <c r="L89" s="41"/>
      <c r="M89" s="41"/>
      <c r="N89" s="41"/>
      <c r="O89" s="41"/>
      <c r="P89" s="41"/>
      <c r="Q89" s="41"/>
      <c r="R89" s="41"/>
      <c r="S89" s="41"/>
      <c r="T89" s="41"/>
      <c r="U89" s="41"/>
      <c r="V89" s="41"/>
      <c r="W89" s="41"/>
      <c r="X89" s="41"/>
      <c r="Y89" s="41"/>
      <c r="Z89" s="41"/>
    </row>
    <row r="90" spans="4:26">
      <c r="D90" s="41"/>
      <c r="E90" s="41"/>
      <c r="F90" s="41"/>
      <c r="G90" s="41"/>
      <c r="H90" s="41"/>
      <c r="I90" s="41"/>
      <c r="J90" s="41"/>
      <c r="K90" s="41"/>
      <c r="L90" s="41"/>
      <c r="M90" s="41"/>
      <c r="N90" s="41"/>
      <c r="O90" s="41"/>
      <c r="P90" s="41"/>
      <c r="Q90" s="41"/>
      <c r="R90" s="41"/>
      <c r="S90" s="41"/>
      <c r="T90" s="41"/>
      <c r="U90" s="41"/>
      <c r="V90" s="41"/>
      <c r="W90" s="41"/>
      <c r="X90" s="41"/>
      <c r="Y90" s="41"/>
      <c r="Z90" s="41"/>
    </row>
    <row r="91" spans="4:26">
      <c r="D91" s="41"/>
      <c r="E91" s="41"/>
      <c r="F91" s="41"/>
      <c r="G91" s="41"/>
      <c r="H91" s="41"/>
      <c r="I91" s="41"/>
      <c r="J91" s="41"/>
      <c r="K91" s="41"/>
      <c r="L91" s="41"/>
      <c r="M91" s="41"/>
      <c r="N91" s="41"/>
      <c r="O91" s="41"/>
      <c r="P91" s="41"/>
      <c r="Q91" s="41"/>
      <c r="R91" s="41"/>
      <c r="S91" s="41"/>
      <c r="T91" s="41"/>
      <c r="U91" s="41"/>
      <c r="V91" s="41"/>
      <c r="W91" s="41"/>
      <c r="X91" s="41"/>
      <c r="Y91" s="41"/>
      <c r="Z91" s="41"/>
    </row>
    <row r="92" spans="4:26">
      <c r="D92" s="41"/>
      <c r="E92" s="41"/>
      <c r="F92" s="41"/>
      <c r="G92" s="41"/>
      <c r="H92" s="41"/>
      <c r="I92" s="41"/>
      <c r="J92" s="41"/>
      <c r="K92" s="41"/>
      <c r="L92" s="41"/>
      <c r="M92" s="41"/>
      <c r="N92" s="41"/>
      <c r="O92" s="41"/>
      <c r="P92" s="41"/>
      <c r="Q92" s="41"/>
      <c r="R92" s="41"/>
      <c r="S92" s="41"/>
      <c r="T92" s="41"/>
      <c r="U92" s="41"/>
      <c r="V92" s="41"/>
      <c r="W92" s="41"/>
      <c r="X92" s="41"/>
      <c r="Y92" s="41"/>
      <c r="Z92" s="41"/>
    </row>
    <row r="93" spans="4:26">
      <c r="D93" s="41"/>
      <c r="E93" s="41"/>
      <c r="F93" s="41"/>
      <c r="G93" s="41"/>
      <c r="H93" s="41"/>
      <c r="I93" s="41"/>
      <c r="J93" s="41"/>
      <c r="K93" s="41"/>
      <c r="L93" s="41"/>
      <c r="M93" s="41"/>
      <c r="N93" s="41"/>
      <c r="O93" s="41"/>
      <c r="P93" s="41"/>
      <c r="Q93" s="41"/>
      <c r="R93" s="41"/>
      <c r="S93" s="41"/>
      <c r="T93" s="41"/>
      <c r="U93" s="41"/>
      <c r="V93" s="41"/>
      <c r="W93" s="41"/>
      <c r="X93" s="41"/>
      <c r="Y93" s="41"/>
      <c r="Z93" s="41"/>
    </row>
    <row r="94" spans="4:26">
      <c r="D94" s="41"/>
      <c r="E94" s="41"/>
      <c r="F94" s="41"/>
      <c r="G94" s="41"/>
      <c r="H94" s="41"/>
      <c r="I94" s="41"/>
      <c r="J94" s="41"/>
      <c r="K94" s="41"/>
      <c r="L94" s="41"/>
      <c r="M94" s="41"/>
      <c r="N94" s="41"/>
      <c r="O94" s="41"/>
      <c r="P94" s="41"/>
      <c r="Q94" s="41"/>
      <c r="R94" s="41"/>
      <c r="S94" s="41"/>
      <c r="T94" s="41"/>
      <c r="U94" s="41"/>
      <c r="V94" s="41"/>
      <c r="W94" s="41"/>
      <c r="X94" s="41"/>
      <c r="Y94" s="41"/>
      <c r="Z94" s="41"/>
    </row>
    <row r="95" spans="4:26">
      <c r="D95" s="41"/>
      <c r="E95" s="41"/>
      <c r="F95" s="41"/>
      <c r="G95" s="41"/>
      <c r="H95" s="41"/>
      <c r="I95" s="41"/>
      <c r="J95" s="41"/>
      <c r="K95" s="41"/>
      <c r="L95" s="41"/>
      <c r="M95" s="41"/>
      <c r="N95" s="41"/>
      <c r="O95" s="41"/>
      <c r="P95" s="41"/>
      <c r="Q95" s="41"/>
      <c r="R95" s="41"/>
      <c r="S95" s="41"/>
      <c r="T95" s="41"/>
      <c r="U95" s="41"/>
      <c r="V95" s="41"/>
      <c r="W95" s="41"/>
      <c r="X95" s="41"/>
      <c r="Y95" s="41"/>
      <c r="Z95" s="41"/>
    </row>
    <row r="96" spans="4:26">
      <c r="D96" s="41"/>
      <c r="E96" s="41"/>
      <c r="F96" s="41"/>
      <c r="G96" s="41"/>
      <c r="H96" s="41"/>
      <c r="I96" s="41"/>
      <c r="J96" s="41"/>
      <c r="K96" s="41"/>
      <c r="L96" s="41"/>
      <c r="M96" s="41"/>
      <c r="N96" s="41"/>
      <c r="O96" s="41"/>
      <c r="P96" s="41"/>
      <c r="Q96" s="41"/>
      <c r="R96" s="41"/>
      <c r="S96" s="41"/>
      <c r="T96" s="41"/>
      <c r="U96" s="41"/>
      <c r="V96" s="41"/>
      <c r="W96" s="41"/>
      <c r="X96" s="41"/>
      <c r="Y96" s="41"/>
      <c r="Z96" s="41"/>
    </row>
    <row r="97" spans="4:26">
      <c r="D97" s="41"/>
      <c r="E97" s="41"/>
      <c r="F97" s="41"/>
      <c r="G97" s="41"/>
      <c r="H97" s="41"/>
      <c r="I97" s="41"/>
      <c r="J97" s="41"/>
      <c r="K97" s="41"/>
      <c r="L97" s="41"/>
      <c r="M97" s="41"/>
      <c r="N97" s="41"/>
      <c r="O97" s="41"/>
      <c r="P97" s="41"/>
      <c r="Q97" s="41"/>
      <c r="R97" s="41"/>
      <c r="S97" s="41"/>
      <c r="T97" s="41"/>
      <c r="U97" s="41"/>
      <c r="V97" s="41"/>
      <c r="W97" s="41"/>
      <c r="X97" s="41"/>
      <c r="Y97" s="41"/>
      <c r="Z97" s="41"/>
    </row>
    <row r="98" spans="4:26">
      <c r="D98" s="41"/>
      <c r="E98" s="41"/>
      <c r="F98" s="41"/>
      <c r="G98" s="41"/>
      <c r="H98" s="41"/>
      <c r="I98" s="41"/>
      <c r="J98" s="41"/>
      <c r="K98" s="41"/>
      <c r="L98" s="41"/>
      <c r="M98" s="41"/>
      <c r="N98" s="41"/>
      <c r="O98" s="41"/>
      <c r="P98" s="41"/>
      <c r="Q98" s="41"/>
      <c r="R98" s="41"/>
      <c r="S98" s="41"/>
      <c r="T98" s="41"/>
      <c r="U98" s="41"/>
      <c r="V98" s="41"/>
      <c r="W98" s="41"/>
      <c r="X98" s="41"/>
      <c r="Y98" s="41"/>
      <c r="Z98" s="41"/>
    </row>
    <row r="99" spans="4:26">
      <c r="D99" s="41"/>
      <c r="E99" s="41"/>
      <c r="F99" s="41"/>
      <c r="G99" s="41"/>
      <c r="H99" s="41"/>
      <c r="I99" s="41"/>
      <c r="J99" s="41"/>
      <c r="K99" s="41"/>
      <c r="L99" s="41"/>
      <c r="M99" s="41"/>
      <c r="N99" s="41"/>
      <c r="O99" s="41"/>
      <c r="P99" s="41"/>
      <c r="Q99" s="41"/>
      <c r="R99" s="41"/>
      <c r="S99" s="41"/>
      <c r="T99" s="41"/>
      <c r="U99" s="41"/>
      <c r="V99" s="41"/>
      <c r="W99" s="41"/>
      <c r="X99" s="41"/>
      <c r="Y99" s="41"/>
      <c r="Z99" s="41"/>
    </row>
    <row r="100" spans="4:26">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4:26">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4:26">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4:26">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4:26">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4:26">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4:26">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4:26">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4:26">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4:26">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4:26">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4:26">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4:26">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4:26">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4:26">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4:26">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4:26">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4:26">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4:26">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4:26">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4:26">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4:26">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sheetData>
  <hyperlinks>
    <hyperlink ref="E1" location="'ניתוח הכנסות והוצאות'!C48" display="חזור לגיליון תזרים המזומנים"/>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tabColor theme="4" tint="-0.249977111117893"/>
  </sheetPr>
  <dimension ref="A1:E14"/>
  <sheetViews>
    <sheetView rightToLeft="1" workbookViewId="0">
      <selection activeCell="E1" sqref="E1"/>
    </sheetView>
  </sheetViews>
  <sheetFormatPr defaultColWidth="8.8984375" defaultRowHeight="13.8"/>
  <cols>
    <col min="1" max="1" width="17.59765625" customWidth="1"/>
    <col min="2" max="3" width="17.59765625" style="5" customWidth="1"/>
  </cols>
  <sheetData>
    <row r="1" spans="1:5">
      <c r="A1" s="52" t="s">
        <v>80</v>
      </c>
      <c r="B1" s="51"/>
      <c r="C1" s="51"/>
      <c r="D1" s="7"/>
      <c r="E1" s="40" t="s">
        <v>170</v>
      </c>
    </row>
    <row r="2" spans="1:5">
      <c r="A2" s="56" t="s">
        <v>154</v>
      </c>
      <c r="B2" s="56" t="s">
        <v>168</v>
      </c>
      <c r="C2" s="56" t="s">
        <v>169</v>
      </c>
    </row>
    <row r="3" spans="1:5">
      <c r="A3" s="48"/>
      <c r="B3" s="59" t="s">
        <v>81</v>
      </c>
      <c r="C3" s="60">
        <v>500</v>
      </c>
    </row>
    <row r="4" spans="1:5">
      <c r="A4" s="48"/>
      <c r="B4" s="59"/>
      <c r="C4" s="60"/>
    </row>
    <row r="5" spans="1:5" ht="68.400000000000006" customHeight="1">
      <c r="A5" s="48" t="s">
        <v>166</v>
      </c>
      <c r="B5" s="59" t="s">
        <v>82</v>
      </c>
      <c r="C5" s="60"/>
    </row>
    <row r="6" spans="1:5">
      <c r="A6" s="48"/>
      <c r="B6" s="59" t="s">
        <v>83</v>
      </c>
      <c r="C6" s="60"/>
    </row>
    <row r="7" spans="1:5">
      <c r="A7" s="48"/>
      <c r="B7" s="59" t="s">
        <v>84</v>
      </c>
      <c r="C7" s="60"/>
    </row>
    <row r="8" spans="1:5">
      <c r="A8" s="48"/>
      <c r="B8" s="59" t="s">
        <v>85</v>
      </c>
      <c r="C8" s="60"/>
    </row>
    <row r="9" spans="1:5">
      <c r="A9" s="48"/>
      <c r="B9" s="59" t="s">
        <v>86</v>
      </c>
      <c r="C9" s="60"/>
    </row>
    <row r="10" spans="1:5" ht="27.6">
      <c r="A10" s="48"/>
      <c r="B10" s="59" t="s">
        <v>87</v>
      </c>
      <c r="C10" s="60"/>
    </row>
    <row r="11" spans="1:5">
      <c r="A11" s="48"/>
      <c r="B11" s="59" t="s">
        <v>88</v>
      </c>
      <c r="C11" s="60">
        <v>300</v>
      </c>
    </row>
    <row r="12" spans="1:5" ht="74.25" customHeight="1">
      <c r="A12" s="48" t="s">
        <v>166</v>
      </c>
      <c r="B12" s="59" t="s">
        <v>89</v>
      </c>
      <c r="C12" s="60"/>
    </row>
    <row r="13" spans="1:5" ht="69">
      <c r="A13" s="48" t="s">
        <v>166</v>
      </c>
      <c r="B13" s="59" t="s">
        <v>90</v>
      </c>
      <c r="C13" s="60">
        <v>500</v>
      </c>
    </row>
    <row r="14" spans="1:5">
      <c r="B14" s="53" t="s">
        <v>12</v>
      </c>
      <c r="C14" s="37">
        <f>SUM(C3:C13)</f>
        <v>1300</v>
      </c>
    </row>
  </sheetData>
  <hyperlinks>
    <hyperlink ref="E1" location="'ניתוח הכנסות והוצאות'!C49" display="חזור לגיליון תזרים המזומנים"/>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tabColor rgb="FF0070C0"/>
  </sheetPr>
  <dimension ref="A1:E7"/>
  <sheetViews>
    <sheetView rightToLeft="1" workbookViewId="0">
      <selection activeCell="E1" sqref="E1"/>
    </sheetView>
  </sheetViews>
  <sheetFormatPr defaultColWidth="8.8984375" defaultRowHeight="13.8"/>
  <cols>
    <col min="1" max="1" width="10.5" bestFit="1" customWidth="1"/>
    <col min="2" max="2" width="13" bestFit="1" customWidth="1"/>
    <col min="3" max="3" width="10.3984375" bestFit="1" customWidth="1"/>
  </cols>
  <sheetData>
    <row r="1" spans="1:5">
      <c r="A1" s="52" t="s">
        <v>189</v>
      </c>
      <c r="B1" s="51"/>
      <c r="C1" s="51"/>
      <c r="E1" s="6" t="s">
        <v>170</v>
      </c>
    </row>
    <row r="2" spans="1:5">
      <c r="A2" s="56" t="s">
        <v>154</v>
      </c>
      <c r="B2" s="56" t="s">
        <v>168</v>
      </c>
      <c r="C2" s="56" t="s">
        <v>169</v>
      </c>
    </row>
    <row r="3" spans="1:5">
      <c r="A3" s="48"/>
      <c r="B3" s="59" t="s">
        <v>92</v>
      </c>
      <c r="C3" s="60">
        <v>50</v>
      </c>
    </row>
    <row r="4" spans="1:5" ht="27.6">
      <c r="A4" s="48"/>
      <c r="B4" s="59" t="s">
        <v>93</v>
      </c>
      <c r="C4" s="60">
        <v>0</v>
      </c>
    </row>
    <row r="5" spans="1:5">
      <c r="A5" s="48"/>
      <c r="B5" s="59" t="s">
        <v>94</v>
      </c>
      <c r="C5" s="60">
        <v>120</v>
      </c>
    </row>
    <row r="6" spans="1:5">
      <c r="A6" s="48"/>
      <c r="B6" s="59" t="s">
        <v>95</v>
      </c>
      <c r="C6" s="60">
        <v>30</v>
      </c>
    </row>
    <row r="7" spans="1:5">
      <c r="B7" s="53" t="s">
        <v>12</v>
      </c>
      <c r="C7" s="37">
        <f>SUM(C3:C6)</f>
        <v>200</v>
      </c>
    </row>
  </sheetData>
  <hyperlinks>
    <hyperlink ref="E1" location="'ניתוח הכנסות והוצאות'!C50" display="חזור לגיליון תזרים המזומנים"/>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tabColor rgb="FF0070C0"/>
  </sheetPr>
  <dimension ref="A1:E16"/>
  <sheetViews>
    <sheetView rightToLeft="1" workbookViewId="0">
      <selection activeCell="E1" sqref="E1"/>
    </sheetView>
  </sheetViews>
  <sheetFormatPr defaultColWidth="8.8984375" defaultRowHeight="13.8"/>
  <cols>
    <col min="1" max="1" width="15.09765625" customWidth="1"/>
    <col min="2" max="2" width="13.09765625" bestFit="1" customWidth="1"/>
    <col min="3" max="3" width="10.3984375" bestFit="1" customWidth="1"/>
  </cols>
  <sheetData>
    <row r="1" spans="1:5">
      <c r="A1" s="52" t="s">
        <v>99</v>
      </c>
      <c r="B1" s="51"/>
      <c r="C1" s="51"/>
      <c r="E1" s="6" t="s">
        <v>170</v>
      </c>
    </row>
    <row r="2" spans="1:5">
      <c r="A2" s="56" t="s">
        <v>154</v>
      </c>
      <c r="B2" s="56" t="s">
        <v>168</v>
      </c>
      <c r="C2" s="56" t="s">
        <v>169</v>
      </c>
    </row>
    <row r="3" spans="1:5" ht="93" customHeight="1">
      <c r="A3" s="48" t="s">
        <v>190</v>
      </c>
      <c r="B3" s="59" t="s">
        <v>111</v>
      </c>
      <c r="C3" s="60">
        <v>300</v>
      </c>
    </row>
    <row r="4" spans="1:5">
      <c r="A4" s="48"/>
      <c r="B4" s="59" t="s">
        <v>112</v>
      </c>
      <c r="C4" s="60">
        <v>100</v>
      </c>
    </row>
    <row r="5" spans="1:5" ht="27.6">
      <c r="A5" s="48"/>
      <c r="B5" s="59" t="s">
        <v>100</v>
      </c>
      <c r="C5" s="60">
        <v>140</v>
      </c>
    </row>
    <row r="6" spans="1:5">
      <c r="A6" s="48"/>
      <c r="B6" s="59" t="s">
        <v>101</v>
      </c>
      <c r="C6" s="60"/>
    </row>
    <row r="7" spans="1:5" ht="27.6">
      <c r="A7" s="48"/>
      <c r="B7" s="59" t="s">
        <v>102</v>
      </c>
      <c r="C7" s="60">
        <v>160</v>
      </c>
    </row>
    <row r="8" spans="1:5" ht="27.6">
      <c r="A8" s="48"/>
      <c r="B8" s="59" t="s">
        <v>103</v>
      </c>
      <c r="C8" s="60"/>
    </row>
    <row r="9" spans="1:5">
      <c r="A9" s="48"/>
      <c r="B9" s="59" t="s">
        <v>104</v>
      </c>
      <c r="C9" s="60"/>
    </row>
    <row r="10" spans="1:5" ht="27.6">
      <c r="A10" s="48"/>
      <c r="B10" s="59" t="s">
        <v>105</v>
      </c>
      <c r="C10" s="60"/>
    </row>
    <row r="11" spans="1:5">
      <c r="A11" s="48"/>
      <c r="B11" s="59" t="s">
        <v>106</v>
      </c>
      <c r="C11" s="60"/>
    </row>
    <row r="12" spans="1:5">
      <c r="A12" s="48"/>
      <c r="B12" s="59" t="s">
        <v>107</v>
      </c>
      <c r="C12" s="60"/>
    </row>
    <row r="13" spans="1:5">
      <c r="A13" s="48"/>
      <c r="B13" s="59" t="s">
        <v>108</v>
      </c>
      <c r="C13" s="60"/>
    </row>
    <row r="14" spans="1:5" ht="41.4">
      <c r="A14" s="48"/>
      <c r="B14" s="59" t="s">
        <v>109</v>
      </c>
      <c r="C14" s="61"/>
    </row>
    <row r="15" spans="1:5" ht="27.6">
      <c r="A15" s="48"/>
      <c r="B15" s="59" t="s">
        <v>110</v>
      </c>
      <c r="C15" s="61"/>
    </row>
    <row r="16" spans="1:5">
      <c r="B16" s="53" t="s">
        <v>12</v>
      </c>
      <c r="C16" s="37">
        <f>SUM(C3:C15)</f>
        <v>700</v>
      </c>
    </row>
  </sheetData>
  <hyperlinks>
    <hyperlink ref="E1" location="'ניתוח הכנסות והוצאות'!C52" display="חזור לגיליון תזרים המזומנים"/>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tabColor rgb="FF0070C0"/>
  </sheetPr>
  <dimension ref="A1:E14"/>
  <sheetViews>
    <sheetView rightToLeft="1" workbookViewId="0">
      <selection activeCell="E1" sqref="E1"/>
    </sheetView>
  </sheetViews>
  <sheetFormatPr defaultColWidth="8.8984375" defaultRowHeight="13.8"/>
  <cols>
    <col min="1" max="1" width="18.8984375" customWidth="1"/>
    <col min="2" max="2" width="16.5" bestFit="1" customWidth="1"/>
    <col min="3" max="3" width="13.59765625" customWidth="1"/>
  </cols>
  <sheetData>
    <row r="1" spans="1:5">
      <c r="A1" s="51" t="s">
        <v>236</v>
      </c>
      <c r="B1" s="51"/>
      <c r="C1" s="51"/>
      <c r="E1" s="6" t="s">
        <v>170</v>
      </c>
    </row>
    <row r="2" spans="1:5">
      <c r="A2" s="56" t="s">
        <v>154</v>
      </c>
      <c r="B2" s="56" t="s">
        <v>168</v>
      </c>
      <c r="C2" s="56" t="s">
        <v>169</v>
      </c>
    </row>
    <row r="3" spans="1:5" s="5" customFormat="1" ht="69">
      <c r="A3" s="48" t="s">
        <v>157</v>
      </c>
      <c r="B3" s="59" t="s">
        <v>191</v>
      </c>
      <c r="C3" s="60">
        <v>500</v>
      </c>
    </row>
    <row r="4" spans="1:5" s="5" customFormat="1" ht="69">
      <c r="A4" s="48" t="s">
        <v>157</v>
      </c>
      <c r="B4" s="60" t="s">
        <v>119</v>
      </c>
      <c r="C4" s="60">
        <v>1500</v>
      </c>
    </row>
    <row r="5" spans="1:5" s="5" customFormat="1" ht="27.6">
      <c r="A5" s="48" t="s">
        <v>18</v>
      </c>
      <c r="B5" s="60" t="s">
        <v>120</v>
      </c>
      <c r="C5" s="60"/>
    </row>
    <row r="6" spans="1:5" s="5" customFormat="1" ht="27.6">
      <c r="A6" s="48" t="s">
        <v>18</v>
      </c>
      <c r="B6" s="60" t="s">
        <v>121</v>
      </c>
      <c r="C6" s="60"/>
    </row>
    <row r="7" spans="1:5" s="5" customFormat="1" ht="69">
      <c r="A7" s="48" t="s">
        <v>158</v>
      </c>
      <c r="B7" s="60" t="s">
        <v>122</v>
      </c>
      <c r="C7" s="60"/>
    </row>
    <row r="8" spans="1:5" s="5" customFormat="1" ht="55.2">
      <c r="A8" s="48" t="s">
        <v>159</v>
      </c>
      <c r="B8" s="60" t="s">
        <v>123</v>
      </c>
      <c r="C8" s="60"/>
    </row>
    <row r="9" spans="1:5">
      <c r="A9" s="48"/>
      <c r="B9" s="60" t="s">
        <v>124</v>
      </c>
      <c r="C9" s="61"/>
    </row>
    <row r="10" spans="1:5">
      <c r="A10" s="48"/>
      <c r="B10" s="60" t="s">
        <v>125</v>
      </c>
      <c r="C10" s="61"/>
    </row>
    <row r="11" spans="1:5">
      <c r="A11" s="48"/>
      <c r="B11" s="60" t="s">
        <v>126</v>
      </c>
      <c r="C11" s="61"/>
    </row>
    <row r="12" spans="1:5">
      <c r="A12" s="48"/>
      <c r="B12" s="60" t="s">
        <v>127</v>
      </c>
      <c r="C12" s="61"/>
    </row>
    <row r="13" spans="1:5">
      <c r="A13" s="48"/>
      <c r="B13" s="61"/>
      <c r="C13" s="61"/>
    </row>
    <row r="14" spans="1:5">
      <c r="B14" s="53" t="s">
        <v>12</v>
      </c>
      <c r="C14" s="37">
        <f>SUM(C3:C8)</f>
        <v>2000</v>
      </c>
    </row>
  </sheetData>
  <hyperlinks>
    <hyperlink ref="E1" location="'ניתוח הכנסות והוצאות'!C54" display="חזור לגיליון תזרים המזומנים"/>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984375"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25</vt:i4>
      </vt:variant>
    </vt:vector>
  </HeadingPairs>
  <TitlesOfParts>
    <vt:vector size="43" baseType="lpstr">
      <vt:lpstr>קטגוריות</vt:lpstr>
      <vt:lpstr>הנחיות</vt:lpstr>
      <vt:lpstr>ניתוח הכנסות והוצאות</vt:lpstr>
      <vt:lpstr>בניית תקציב</vt:lpstr>
      <vt:lpstr>מעקב הוצאות</vt:lpstr>
      <vt:lpstr>ניהול תקציב</vt:lpstr>
      <vt:lpstr>קטגוריות וקטגוריות משנה</vt:lpstr>
      <vt:lpstr>רכב</vt:lpstr>
      <vt:lpstr>מחשבון חינוך</vt:lpstr>
      <vt:lpstr>מחשבון העשרה</vt:lpstr>
      <vt:lpstr>מזון</vt:lpstr>
      <vt:lpstr>מנויים</vt:lpstr>
      <vt:lpstr>בילויים ואירועים</vt:lpstr>
      <vt:lpstr>בריאות</vt:lpstr>
      <vt:lpstr>ביטוח</vt:lpstr>
      <vt:lpstr>קניות</vt:lpstr>
      <vt:lpstr>אנשי מקצוע</vt:lpstr>
      <vt:lpstr>Sheet1</vt:lpstr>
      <vt:lpstr>אחזקת_רכב</vt:lpstr>
      <vt:lpstr>אנשי_מקצוע</vt:lpstr>
      <vt:lpstr>ביטוח</vt:lpstr>
      <vt:lpstr>ביטוחים</vt:lpstr>
      <vt:lpstr>בילויים</vt:lpstr>
      <vt:lpstr>בריאות</vt:lpstr>
      <vt:lpstr>הוצאות</vt:lpstr>
      <vt:lpstr>הוצאותפיננסיות</vt:lpstr>
      <vt:lpstr>הלוואות</vt:lpstr>
      <vt:lpstr>חוגים</vt:lpstr>
      <vt:lpstr>חודשים</vt:lpstr>
      <vt:lpstr>חינוך</vt:lpstr>
      <vt:lpstr>טיפוח</vt:lpstr>
      <vt:lpstr>מגורים</vt:lpstr>
      <vt:lpstr>מזון</vt:lpstr>
      <vt:lpstr>מחשבון_חינוך</vt:lpstr>
      <vt:lpstr>מנויים</vt:lpstr>
      <vt:lpstr>ניתוח_חינוך</vt:lpstr>
      <vt:lpstr>קטגוריה</vt:lpstr>
      <vt:lpstr>קטגוריות</vt:lpstr>
      <vt:lpstr>קטגוריות_על</vt:lpstr>
      <vt:lpstr>קניות</vt:lpstr>
      <vt:lpstr>רכב</vt:lpstr>
      <vt:lpstr>שירותים</vt:lpstr>
      <vt:lpstr>תחבורה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רונן גרובר</cp:lastModifiedBy>
  <dcterms:created xsi:type="dcterms:W3CDTF">2018-12-31T11:56:13Z</dcterms:created>
  <dcterms:modified xsi:type="dcterms:W3CDTF">2023-11-09T10:54:00Z</dcterms:modified>
</cp:coreProperties>
</file>